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2\Desktop\"/>
    </mc:Choice>
  </mc:AlternateContent>
  <xr:revisionPtr revIDLastSave="0" documentId="8_{9DD17053-8F6E-44F4-87EE-6F5420FCEE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<sst xmlns="http://schemas.openxmlformats.org/spreadsheetml/2006/main" count="64" uniqueCount="40">
  <si>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</si>
  <si>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</si>
  <si>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</si>
  <si>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</si>
  <si>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</si>
  <si>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</si>
  <si>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</si>
  <si>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</si>
  <si>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</si>
  <si>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</si>
  <si>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</si>
  <si>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</si>
  <si>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</si>
  <si>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</si>
  <si>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</si>
  <si>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</si>
  <si>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</si>
  <si>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</si>
  <si>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</si>
  <si>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</si>
  <si>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CENTRO PROVINCIALE D'ISTRUZIONE ADULTI CPIA 7 POMEZIA</t>
  </si>
  <si>
    <t>00071 POMEZIA (RM) - VIA DELLA TECNICA 3 - C.F. 97846600589 C.M. RMMM67400Q</t>
  </si>
  <si>
    <t>2024</t>
  </si>
  <si>
    <t>E1533 del 31/10/2023</t>
  </si>
  <si>
    <t>1624007094 del 20/02/2024</t>
  </si>
  <si>
    <t>PA43 del 23/02/2024</t>
  </si>
  <si>
    <t>000000000588 del 01/02/2024</t>
  </si>
  <si>
    <t>146/00 del 31/01/2024</t>
  </si>
  <si>
    <t>1024030365 del 05/02/2024</t>
  </si>
  <si>
    <t>37/FVISE del 31/01/2024</t>
  </si>
  <si>
    <t>FATTPA 59_23 del 22/12/2023</t>
  </si>
  <si>
    <t>FATTPA 40_23 del 13/09/2023</t>
  </si>
  <si>
    <t>602 - 2024 del 03/04/2024</t>
  </si>
  <si>
    <t>434/PA del 23/04/2024</t>
  </si>
  <si>
    <t>FATTPA 4_24 del 23/02/2024</t>
  </si>
  <si>
    <t>305/PA del 30/04/2024</t>
  </si>
  <si>
    <t>9/01 del 17/01/2024</t>
  </si>
  <si>
    <t>105 del 16/01/2024</t>
  </si>
  <si>
    <t>3-PA del 07/05/2024</t>
  </si>
  <si>
    <t>306/PA del 30/04/2024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</si>
</sst>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2" fontId="0" fillId="0" borderId="0" xfId="0" applyNumberFormat="1"/>
    <xf numFmtId="14" fontId="0" fillId="0" borderId="0" xfId="0" applyNumberForma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7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3" t="s">
        <v>1</v>
      </c>
      <c r="B7" s="34"/>
      <c r="C7" s="34"/>
      <c r="D7" s="34"/>
      <c r="E7" s="34"/>
      <c r="F7" s="35"/>
    </row>
    <row r="8" spans="1:9" ht="30.75" customHeight="1" x14ac:dyDescent="0.25">
      <c r="A8" s="42" t="s">
        <v>0</v>
      </c>
      <c r="B8" s="43"/>
      <c r="C8" s="44" t="s">
        <v>5</v>
      </c>
      <c r="D8" s="43"/>
      <c r="E8" s="45" t="s">
        <v>11</v>
      </c>
      <c r="F8" s="46"/>
    </row>
    <row r="9" spans="1:9" ht="29.25" customHeight="1" thickBot="1" x14ac:dyDescent="0.3">
      <c r="A9" s="36">
        <f>SUM(B13:B16)</f>
        <v>17</v>
      </c>
      <c r="B9" s="32"/>
      <c r="C9" s="31">
        <f>SUM(C13:C16)</f>
        <v>23316.720000000001</v>
      </c>
      <c r="D9" s="32"/>
      <c r="E9" s="37">
        <f>('Trimestre 1'!H1+'Trimestre 2'!H1+'Trimestre 3'!H1+'Trimestre 4'!H1)/C9</f>
        <v>-17.970155322017849</v>
      </c>
      <c r="F9" s="38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39" t="s">
        <v>2</v>
      </c>
      <c r="B11" s="40"/>
      <c r="C11" s="40"/>
      <c r="D11" s="40"/>
      <c r="E11" s="40"/>
      <c r="F11" s="41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9</v>
      </c>
      <c r="C13" s="26">
        <f>'Trimestre 1'!B1</f>
        <v>12998.72</v>
      </c>
      <c r="D13" s="26">
        <f>'Trimestre 1'!G1</f>
        <v>-11.317658969498535</v>
      </c>
      <c r="E13" s="26">
        <v>112742.87</v>
      </c>
      <c r="F13" s="30">
        <v>22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8</v>
      </c>
      <c r="C14" s="26">
        <f>'Trimestre 2'!B1</f>
        <v>10318</v>
      </c>
      <c r="D14" s="26">
        <f>'Trimestre 2'!G1</f>
        <v>-26.351037022678813</v>
      </c>
      <c r="E14" s="26"/>
      <c r="F14" s="30"/>
    </row>
    <row r="15" spans="1:9" ht="22.5" customHeight="1" x14ac:dyDescent="0.25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 x14ac:dyDescent="0.25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12998.72</v>
      </c>
      <c r="C1">
        <f>COUNTA(A4:A203)</f>
        <v>9</v>
      </c>
      <c r="G1" s="13">
        <f>IF(B1&lt;&gt;0,H1/B1,0)</f>
        <v>-11.317658969498535</v>
      </c>
      <c r="H1" s="12">
        <f>SUM(H4:H195)</f>
        <v>-147115.08000000002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 t="s">
        <v>23</v>
      </c>
      <c r="B4" s="9">
        <v>1409.84</v>
      </c>
      <c r="C4" s="10">
        <v>45275</v>
      </c>
      <c r="D4" s="10">
        <v>45343</v>
      </c>
      <c r="E4" s="10"/>
      <c r="F4" s="10"/>
      <c r="G4" s="1">
        <f>D4-C4-(F4-E4)</f>
        <v>68</v>
      </c>
      <c r="H4" s="9">
        <f>B4*G4</f>
        <v>95869.119999999995</v>
      </c>
    </row>
    <row r="5" spans="1:8" x14ac:dyDescent="0.25">
      <c r="A5" s="16" t="s">
        <v>24</v>
      </c>
      <c r="B5" s="9">
        <v>520</v>
      </c>
      <c r="C5" s="10">
        <v>45373</v>
      </c>
      <c r="D5" s="10">
        <v>45343</v>
      </c>
      <c r="E5" s="10"/>
      <c r="F5" s="10"/>
      <c r="G5" s="1">
        <f t="shared" ref="G5:G68" si="0">D5-C5-(F5-E5)</f>
        <v>-30</v>
      </c>
      <c r="H5" s="9">
        <f t="shared" ref="H5:H68" si="1">B5*G5</f>
        <v>-15600</v>
      </c>
    </row>
    <row r="6" spans="1:8" x14ac:dyDescent="0.25">
      <c r="A6" s="16" t="s">
        <v>25</v>
      </c>
      <c r="B6" s="9">
        <v>59</v>
      </c>
      <c r="C6" s="10">
        <v>45378</v>
      </c>
      <c r="D6" s="10">
        <v>45349</v>
      </c>
      <c r="E6" s="10"/>
      <c r="F6" s="10"/>
      <c r="G6" s="1">
        <f t="shared" si="0"/>
        <v>-29</v>
      </c>
      <c r="H6" s="9">
        <f t="shared" si="1"/>
        <v>-1711</v>
      </c>
    </row>
    <row r="7" spans="1:8" x14ac:dyDescent="0.25">
      <c r="A7" s="16" t="s">
        <v>26</v>
      </c>
      <c r="B7" s="9">
        <v>5225</v>
      </c>
      <c r="C7" s="10">
        <v>45364</v>
      </c>
      <c r="D7" s="10">
        <v>45349</v>
      </c>
      <c r="E7" s="10"/>
      <c r="F7" s="10"/>
      <c r="G7" s="1">
        <f t="shared" si="0"/>
        <v>-15</v>
      </c>
      <c r="H7" s="9">
        <f t="shared" si="1"/>
        <v>-78375</v>
      </c>
    </row>
    <row r="8" spans="1:8" x14ac:dyDescent="0.25">
      <c r="A8" s="16" t="s">
        <v>27</v>
      </c>
      <c r="B8" s="9">
        <v>1250</v>
      </c>
      <c r="C8" s="10">
        <v>45364</v>
      </c>
      <c r="D8" s="10">
        <v>45349</v>
      </c>
      <c r="E8" s="10"/>
      <c r="F8" s="10"/>
      <c r="G8" s="1">
        <f t="shared" si="0"/>
        <v>-15</v>
      </c>
      <c r="H8" s="9">
        <f t="shared" si="1"/>
        <v>-18750</v>
      </c>
    </row>
    <row r="9" spans="1:8" x14ac:dyDescent="0.25">
      <c r="A9" s="16" t="s">
        <v>28</v>
      </c>
      <c r="B9" s="9">
        <v>9.8800000000000008</v>
      </c>
      <c r="C9" s="10">
        <v>45364</v>
      </c>
      <c r="D9" s="10">
        <v>45349</v>
      </c>
      <c r="E9" s="10"/>
      <c r="F9" s="10"/>
      <c r="G9" s="1">
        <f t="shared" si="0"/>
        <v>-15</v>
      </c>
      <c r="H9" s="9">
        <f t="shared" si="1"/>
        <v>-148.19999999999999</v>
      </c>
    </row>
    <row r="10" spans="1:8" x14ac:dyDescent="0.25">
      <c r="A10" s="16" t="s">
        <v>29</v>
      </c>
      <c r="B10" s="9">
        <v>525</v>
      </c>
      <c r="C10" s="10">
        <v>45365</v>
      </c>
      <c r="D10" s="10">
        <v>45349</v>
      </c>
      <c r="E10" s="10"/>
      <c r="F10" s="10"/>
      <c r="G10" s="1">
        <f t="shared" si="0"/>
        <v>-16</v>
      </c>
      <c r="H10" s="9">
        <f t="shared" si="1"/>
        <v>-8400</v>
      </c>
    </row>
    <row r="11" spans="1:8" x14ac:dyDescent="0.25">
      <c r="A11" s="16" t="s">
        <v>30</v>
      </c>
      <c r="B11" s="9">
        <v>3616</v>
      </c>
      <c r="C11" s="10">
        <v>45395</v>
      </c>
      <c r="D11" s="10">
        <v>45365</v>
      </c>
      <c r="E11" s="10"/>
      <c r="F11" s="10"/>
      <c r="G11" s="1">
        <f t="shared" si="0"/>
        <v>-30</v>
      </c>
      <c r="H11" s="9">
        <f t="shared" si="1"/>
        <v>-108480</v>
      </c>
    </row>
    <row r="12" spans="1:8" x14ac:dyDescent="0.25">
      <c r="A12" s="16" t="s">
        <v>31</v>
      </c>
      <c r="B12" s="9">
        <v>384</v>
      </c>
      <c r="C12" s="10">
        <v>45395</v>
      </c>
      <c r="D12" s="10">
        <v>45365</v>
      </c>
      <c r="E12" s="10"/>
      <c r="F12" s="10"/>
      <c r="G12" s="1">
        <f t="shared" si="0"/>
        <v>-30</v>
      </c>
      <c r="H12" s="9">
        <f t="shared" si="1"/>
        <v>-11520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10318</v>
      </c>
      <c r="C1">
        <f>COUNTA(A4:A203)</f>
        <v>8</v>
      </c>
      <c r="G1" s="13">
        <f>IF(B1&lt;&gt;0,H1/B1,0)</f>
        <v>-26.351037022678813</v>
      </c>
      <c r="H1" s="12">
        <f>SUM(H4:H195)</f>
        <v>-271890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 t="s">
        <v>32</v>
      </c>
      <c r="B4" s="9">
        <v>90</v>
      </c>
      <c r="C4" s="10">
        <v>45421</v>
      </c>
      <c r="D4" s="10">
        <v>45426</v>
      </c>
      <c r="E4" s="10"/>
      <c r="F4" s="10"/>
      <c r="G4" s="1">
        <f>D4-C4-(F4-E4)</f>
        <v>5</v>
      </c>
      <c r="H4" s="9">
        <f>B4*G4</f>
        <v>450</v>
      </c>
    </row>
    <row r="5" spans="1:8" x14ac:dyDescent="0.25">
      <c r="A5" s="16" t="s">
        <v>33</v>
      </c>
      <c r="B5" s="9">
        <v>375</v>
      </c>
      <c r="C5" s="10">
        <v>45453</v>
      </c>
      <c r="D5" s="10">
        <v>45426</v>
      </c>
      <c r="E5" s="10"/>
      <c r="F5" s="10"/>
      <c r="G5" s="1">
        <f t="shared" ref="G5:G68" si="0">D5-C5-(F5-E5)</f>
        <v>-27</v>
      </c>
      <c r="H5" s="9">
        <f t="shared" ref="H5:H68" si="1">B5*G5</f>
        <v>-10125</v>
      </c>
    </row>
    <row r="6" spans="1:8" x14ac:dyDescent="0.25">
      <c r="A6" s="16" t="s">
        <v>34</v>
      </c>
      <c r="B6" s="9">
        <v>190</v>
      </c>
      <c r="C6" s="10">
        <v>45378</v>
      </c>
      <c r="D6" s="10">
        <v>45426</v>
      </c>
      <c r="E6" s="10"/>
      <c r="F6" s="10"/>
      <c r="G6" s="1">
        <f t="shared" si="0"/>
        <v>48</v>
      </c>
      <c r="H6" s="9">
        <f t="shared" si="1"/>
        <v>9120</v>
      </c>
    </row>
    <row r="7" spans="1:8" x14ac:dyDescent="0.25">
      <c r="A7" s="16" t="s">
        <v>35</v>
      </c>
      <c r="B7" s="9">
        <v>3190</v>
      </c>
      <c r="C7" s="10">
        <v>45453</v>
      </c>
      <c r="D7" s="10">
        <v>45426</v>
      </c>
      <c r="E7" s="10"/>
      <c r="F7" s="10"/>
      <c r="G7" s="1">
        <f t="shared" si="0"/>
        <v>-27</v>
      </c>
      <c r="H7" s="9">
        <f t="shared" si="1"/>
        <v>-86130</v>
      </c>
    </row>
    <row r="8" spans="1:8" x14ac:dyDescent="0.25">
      <c r="A8" s="16" t="s">
        <v>36</v>
      </c>
      <c r="B8" s="9">
        <v>300</v>
      </c>
      <c r="C8" s="10">
        <v>45456</v>
      </c>
      <c r="D8" s="10">
        <v>45426</v>
      </c>
      <c r="E8" s="10"/>
      <c r="F8" s="10"/>
      <c r="G8" s="1">
        <f t="shared" si="0"/>
        <v>-30</v>
      </c>
      <c r="H8" s="9">
        <f t="shared" si="1"/>
        <v>-9000</v>
      </c>
    </row>
    <row r="9" spans="1:8" x14ac:dyDescent="0.25">
      <c r="A9" s="16" t="s">
        <v>37</v>
      </c>
      <c r="B9" s="9">
        <v>3178</v>
      </c>
      <c r="C9" s="10">
        <v>45456</v>
      </c>
      <c r="D9" s="10">
        <v>45426</v>
      </c>
      <c r="E9" s="10"/>
      <c r="F9" s="10"/>
      <c r="G9" s="1">
        <f t="shared" si="0"/>
        <v>-30</v>
      </c>
      <c r="H9" s="9">
        <f t="shared" si="1"/>
        <v>-95340</v>
      </c>
    </row>
    <row r="10" spans="1:8" x14ac:dyDescent="0.25">
      <c r="A10" s="16" t="s">
        <v>38</v>
      </c>
      <c r="B10" s="9">
        <v>2825</v>
      </c>
      <c r="C10" s="10">
        <v>45453</v>
      </c>
      <c r="D10" s="10">
        <v>45426</v>
      </c>
      <c r="E10" s="10"/>
      <c r="F10" s="10"/>
      <c r="G10" s="1">
        <f t="shared" si="0"/>
        <v>-27</v>
      </c>
      <c r="H10" s="9">
        <f t="shared" si="1"/>
        <v>-76275</v>
      </c>
    </row>
    <row r="11" spans="1:8" x14ac:dyDescent="0.25">
      <c r="A11" s="16" t="s">
        <v>39</v>
      </c>
      <c r="B11" s="9">
        <v>170</v>
      </c>
      <c r="C11" s="10">
        <v>45453</v>
      </c>
      <c r="D11" s="10">
        <v>45426</v>
      </c>
      <c r="E11" s="10"/>
      <c r="F11" s="10"/>
      <c r="G11" s="1">
        <f t="shared" si="0"/>
        <v>-27</v>
      </c>
      <c r="H11" s="9">
        <f t="shared" si="1"/>
        <v>-4590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adminpomezia2</dc:creator>
  <cp:lastModifiedBy>RMMM67400Q - CPIA 8</cp:lastModifiedBy>
  <dcterms:created xsi:type="dcterms:W3CDTF">2006-09-16T00:00:00Z</dcterms:created>
  <dcterms:modified xsi:type="dcterms:W3CDTF">2024-05-27T11:02:56Z</dcterms:modified>
</cp:coreProperties>
</file>