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57BBAD16-A56F-46EE-855E-CC839A18DD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<sst xmlns="http://schemas.openxmlformats.org/spreadsheetml/2006/main" count="86" uniqueCount="61">
  <si>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</si>
  <si>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</si>
  <si>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</si>
  <si>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</si>
  <si>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</si>
  <si>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</si>
  <si>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</si>
  <si>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</si>
  <si>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</si>
  <si>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</si>
  <si>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</si>
  <si>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</si>
  <si>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</si>
  <si>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</si>
  <si>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</si>
  <si>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</si>
  <si>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</si>
  <si>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</si>
  <si>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</si>
  <si>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</si>
  <si>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CENTRO PROVINCIALE D'ISTRUZIONE ADULTI CPIA 7 POMEZIA</t>
  </si>
  <si>
    <t>00071 POMEZIA (RM) - VIA DELLA TECNICA 3 - C.F. 97846600589 C.M. RMMM67400Q</t>
  </si>
  <si>
    <t>2023</t>
  </si>
  <si>
    <t>2023BENA005004962 del 25/01/2023</t>
  </si>
  <si>
    <t>26IA del 13/01/2023</t>
  </si>
  <si>
    <t>28/PA del 31/12/2022</t>
  </si>
  <si>
    <t>6/01 del 13/01/2023</t>
  </si>
  <si>
    <t>FATTPA 3_23 del 16/01/2023</t>
  </si>
  <si>
    <t>30/00 del 06/02/2023</t>
  </si>
  <si>
    <t>23F0000000597 del 22/01/2023</t>
  </si>
  <si>
    <t>FATTPA 8_23 del 23/01/2023</t>
  </si>
  <si>
    <t>1623002980 del 26/01/2023</t>
  </si>
  <si>
    <t>2700000607 del 23/09/2022</t>
  </si>
  <si>
    <t>6820230120001119 del 19/01/2023</t>
  </si>
  <si>
    <t>909IA del 22/12/2022</t>
  </si>
  <si>
    <t>22F0000004392 del 22/12/2022</t>
  </si>
  <si>
    <t>1023006856 del 18/01/2023</t>
  </si>
  <si>
    <t>60/00 del 13/02/2023</t>
  </si>
  <si>
    <t>141/PA del 28/02/2023</t>
  </si>
  <si>
    <t>336 - 2023 del 17/02/2023</t>
  </si>
  <si>
    <t>PA55 del 23/02/2023</t>
  </si>
  <si>
    <t>43 del 16/02/2023</t>
  </si>
  <si>
    <t>44 del 16/02/2023</t>
  </si>
  <si>
    <t>FATTPA 14_23 del 23/02/2023</t>
  </si>
  <si>
    <t>12/7 del 23/02/2023</t>
  </si>
  <si>
    <t>51 del 20/03/2023</t>
  </si>
  <si>
    <t>1354 del 20/03/2023</t>
  </si>
  <si>
    <t>142 del 23/02/2023</t>
  </si>
  <si>
    <t>216/2022 del 19/07/2022</t>
  </si>
  <si>
    <t>1000/FE del 07/04/2023</t>
  </si>
  <si>
    <t>725/PA del 15/12/2022</t>
  </si>
  <si>
    <t>75 del 25/01/2023</t>
  </si>
  <si>
    <t>14/2023 del 04/02/2023</t>
  </si>
  <si>
    <t>FATTPA 27_23 del 19/04/2023</t>
  </si>
  <si>
    <t>1841/FE del 05/05/2023</t>
  </si>
  <si>
    <t>FATTPA 1_23 del 02/05/2023</t>
  </si>
  <si>
    <t>123 del 30/04/2023</t>
  </si>
  <si>
    <t>FATTPA 4_23 del 16/01/2023</t>
  </si>
  <si>
    <t>32 del 31/05/2023</t>
  </si>
  <si>
    <t>40025 del 31/05/2023</t>
  </si>
  <si>
    <t>116/2023/FE del 14/12/2023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</si>
</sst>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8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3" t="s">
        <v>1</v>
      </c>
      <c r="B7" s="34"/>
      <c r="C7" s="34"/>
      <c r="D7" s="34"/>
      <c r="E7" s="34"/>
      <c r="F7" s="35"/>
    </row>
    <row r="8" spans="1:9" ht="30.75" customHeight="1" x14ac:dyDescent="0.25">
      <c r="A8" s="42" t="s">
        <v>0</v>
      </c>
      <c r="B8" s="43"/>
      <c r="C8" s="44" t="s">
        <v>5</v>
      </c>
      <c r="D8" s="43"/>
      <c r="E8" s="45" t="s">
        <v>11</v>
      </c>
      <c r="F8" s="46"/>
    </row>
    <row r="9" spans="1:9" ht="29.25" customHeight="1" thickBot="1" x14ac:dyDescent="0.3">
      <c r="A9" s="36">
        <f>SUM(B13:B16)</f>
        <v>39</v>
      </c>
      <c r="B9" s="32"/>
      <c r="C9" s="31">
        <f>SUM(C13:C16)</f>
        <v>42119.6</v>
      </c>
      <c r="D9" s="32"/>
      <c r="E9" s="37">
        <f>('Trimestre 1'!H1+'Trimestre 2'!H1+'Trimestre 3'!H1+'Trimestre 4'!H1)/C9</f>
        <v>-11.696055356981972</v>
      </c>
      <c r="F9" s="38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39" t="s">
        <v>2</v>
      </c>
      <c r="B11" s="40"/>
      <c r="C11" s="40"/>
      <c r="D11" s="40"/>
      <c r="E11" s="40"/>
      <c r="F11" s="41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23</v>
      </c>
      <c r="C13" s="26">
        <f>'Trimestre 1'!B1</f>
        <v>24727.98</v>
      </c>
      <c r="D13" s="26">
        <f>'Trimestre 1'!G1</f>
        <v>-31.191570439639634</v>
      </c>
      <c r="E13" s="26">
        <v>109997.61</v>
      </c>
      <c r="F13" s="30">
        <v>24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14</v>
      </c>
      <c r="C14" s="26">
        <f>'Trimestre 2'!B1</f>
        <v>14469.880000000001</v>
      </c>
      <c r="D14" s="26">
        <f>'Trimestre 2'!G1</f>
        <v>25.175982109043062</v>
      </c>
      <c r="E14" s="26">
        <v>105991.12</v>
      </c>
      <c r="F14" s="30">
        <v>23</v>
      </c>
    </row>
    <row r="15" spans="1:9" ht="22.5" customHeight="1" x14ac:dyDescent="0.25">
      <c r="A15" s="25" t="s">
        <v>15</v>
      </c>
      <c r="B15" s="14">
        <f>'Trimestre 3'!C1</f>
        <v>1</v>
      </c>
      <c r="C15" s="26">
        <f>'Trimestre 3'!B1</f>
        <v>91.06</v>
      </c>
      <c r="D15" s="26">
        <f>'Trimestre 3'!G1</f>
        <v>5</v>
      </c>
      <c r="E15" s="26">
        <v>104944.12</v>
      </c>
      <c r="F15" s="30">
        <v>22</v>
      </c>
    </row>
    <row r="16" spans="1:9" ht="21.75" customHeight="1" x14ac:dyDescent="0.25">
      <c r="A16" s="25" t="s">
        <v>16</v>
      </c>
      <c r="B16" s="14">
        <f>'Trimestre 4'!C1</f>
        <v>1</v>
      </c>
      <c r="C16" s="26">
        <f>'Trimestre 4'!B1</f>
        <v>2830.68</v>
      </c>
      <c r="D16" s="26">
        <f>'Trimestre 4'!G1</f>
        <v>-30.408729780101567</v>
      </c>
      <c r="E16" s="26">
        <v>107117.22</v>
      </c>
      <c r="F16" s="30">
        <v>24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24727.98</v>
      </c>
      <c r="C1">
        <f>COUNTA(A4:A203)</f>
        <v>23</v>
      </c>
      <c r="G1" s="13">
        <f>IF(B1&lt;&gt;0,H1/B1,0)</f>
        <v>-31.191570439639634</v>
      </c>
      <c r="H1" s="12">
        <f>SUM(H4:H195)</f>
        <v>-771304.53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23</v>
      </c>
      <c r="B4" s="9">
        <v>3445</v>
      </c>
      <c r="C4" s="10">
        <v>44987</v>
      </c>
      <c r="D4" s="10">
        <v>44946</v>
      </c>
      <c r="E4" s="10"/>
      <c r="F4" s="10"/>
      <c r="G4" s="1">
        <f>D4-C4-(F4-E4)</f>
        <v>-41</v>
      </c>
      <c r="H4" s="9">
        <f>B4*G4</f>
        <v>-141245</v>
      </c>
    </row>
    <row r="5" spans="1:8" x14ac:dyDescent="0.25">
      <c r="A5" s="16" t="s">
        <v>24</v>
      </c>
      <c r="B5" s="9">
        <v>225</v>
      </c>
      <c r="C5" s="10">
        <v>44979</v>
      </c>
      <c r="D5" s="10">
        <v>44950</v>
      </c>
      <c r="E5" s="10"/>
      <c r="F5" s="10"/>
      <c r="G5" s="1">
        <f t="shared" ref="G5:G68" si="0">D5-C5-(F5-E5)</f>
        <v>-29</v>
      </c>
      <c r="H5" s="9">
        <f t="shared" ref="H5:H68" si="1">B5*G5</f>
        <v>-6525</v>
      </c>
    </row>
    <row r="6" spans="1:8" x14ac:dyDescent="0.25">
      <c r="A6" s="16" t="s">
        <v>25</v>
      </c>
      <c r="B6" s="9">
        <v>1388.16</v>
      </c>
      <c r="C6" s="10">
        <v>44979</v>
      </c>
      <c r="D6" s="10">
        <v>44950</v>
      </c>
      <c r="E6" s="10"/>
      <c r="F6" s="10"/>
      <c r="G6" s="1">
        <f t="shared" si="0"/>
        <v>-29</v>
      </c>
      <c r="H6" s="9">
        <f t="shared" si="1"/>
        <v>-40256.639999999999</v>
      </c>
    </row>
    <row r="7" spans="1:8" x14ac:dyDescent="0.25">
      <c r="A7" s="16" t="s">
        <v>26</v>
      </c>
      <c r="B7" s="9">
        <v>200</v>
      </c>
      <c r="C7" s="10">
        <v>44979</v>
      </c>
      <c r="D7" s="10">
        <v>44950</v>
      </c>
      <c r="E7" s="10"/>
      <c r="F7" s="10"/>
      <c r="G7" s="1">
        <f t="shared" si="0"/>
        <v>-29</v>
      </c>
      <c r="H7" s="9">
        <f t="shared" si="1"/>
        <v>-5800</v>
      </c>
    </row>
    <row r="8" spans="1:8" x14ac:dyDescent="0.25">
      <c r="A8" s="16" t="s">
        <v>27</v>
      </c>
      <c r="B8" s="9">
        <v>7560</v>
      </c>
      <c r="C8" s="10">
        <v>44979</v>
      </c>
      <c r="D8" s="10">
        <v>44950</v>
      </c>
      <c r="E8" s="10"/>
      <c r="F8" s="10"/>
      <c r="G8" s="1">
        <f t="shared" si="0"/>
        <v>-29</v>
      </c>
      <c r="H8" s="9">
        <f t="shared" si="1"/>
        <v>-219240</v>
      </c>
    </row>
    <row r="9" spans="1:8" x14ac:dyDescent="0.25">
      <c r="A9" s="16" t="s">
        <v>28</v>
      </c>
      <c r="B9" s="9">
        <v>50</v>
      </c>
      <c r="C9" s="10">
        <v>45015</v>
      </c>
      <c r="D9" s="10">
        <v>44950</v>
      </c>
      <c r="E9" s="10"/>
      <c r="F9" s="10"/>
      <c r="G9" s="1">
        <f t="shared" si="0"/>
        <v>-65</v>
      </c>
      <c r="H9" s="9">
        <f t="shared" si="1"/>
        <v>-3250</v>
      </c>
    </row>
    <row r="10" spans="1:8" x14ac:dyDescent="0.25">
      <c r="A10" s="16" t="s">
        <v>29</v>
      </c>
      <c r="B10" s="9">
        <v>8.99</v>
      </c>
      <c r="C10" s="10">
        <v>44979</v>
      </c>
      <c r="D10" s="10">
        <v>44950</v>
      </c>
      <c r="E10" s="10"/>
      <c r="F10" s="10"/>
      <c r="G10" s="1">
        <f t="shared" si="0"/>
        <v>-29</v>
      </c>
      <c r="H10" s="9">
        <f t="shared" si="1"/>
        <v>-260.70999999999998</v>
      </c>
    </row>
    <row r="11" spans="1:8" x14ac:dyDescent="0.25">
      <c r="A11" s="16" t="s">
        <v>30</v>
      </c>
      <c r="B11" s="9">
        <v>1051</v>
      </c>
      <c r="C11" s="10">
        <v>44979</v>
      </c>
      <c r="D11" s="10">
        <v>44950</v>
      </c>
      <c r="E11" s="10"/>
      <c r="F11" s="10"/>
      <c r="G11" s="1">
        <f t="shared" si="0"/>
        <v>-29</v>
      </c>
      <c r="H11" s="9">
        <f t="shared" si="1"/>
        <v>-30479</v>
      </c>
    </row>
    <row r="12" spans="1:8" x14ac:dyDescent="0.25">
      <c r="A12" s="16" t="s">
        <v>31</v>
      </c>
      <c r="B12" s="9">
        <v>520</v>
      </c>
      <c r="C12" s="10">
        <v>44986</v>
      </c>
      <c r="D12" s="10">
        <v>44956</v>
      </c>
      <c r="E12" s="10"/>
      <c r="F12" s="10"/>
      <c r="G12" s="1">
        <f t="shared" si="0"/>
        <v>-30</v>
      </c>
      <c r="H12" s="9">
        <f t="shared" si="1"/>
        <v>-15600</v>
      </c>
    </row>
    <row r="13" spans="1:8" x14ac:dyDescent="0.25">
      <c r="A13" s="16" t="s">
        <v>32</v>
      </c>
      <c r="B13" s="9">
        <v>457.14</v>
      </c>
      <c r="C13" s="10">
        <v>44994</v>
      </c>
      <c r="D13" s="10">
        <v>45007</v>
      </c>
      <c r="E13" s="10"/>
      <c r="F13" s="10"/>
      <c r="G13" s="1">
        <f t="shared" si="0"/>
        <v>13</v>
      </c>
      <c r="H13" s="9">
        <f t="shared" si="1"/>
        <v>5942.82</v>
      </c>
    </row>
    <row r="14" spans="1:8" x14ac:dyDescent="0.25">
      <c r="A14" s="16" t="s">
        <v>35</v>
      </c>
      <c r="B14" s="9">
        <v>1.98</v>
      </c>
      <c r="C14" s="10">
        <v>44979</v>
      </c>
      <c r="D14" s="10">
        <v>44964</v>
      </c>
      <c r="E14" s="10"/>
      <c r="F14" s="10"/>
      <c r="G14" s="1">
        <f t="shared" si="0"/>
        <v>-15</v>
      </c>
      <c r="H14" s="9">
        <f t="shared" si="1"/>
        <v>-29.7</v>
      </c>
    </row>
    <row r="15" spans="1:8" x14ac:dyDescent="0.25">
      <c r="A15" s="16" t="s">
        <v>37</v>
      </c>
      <c r="B15" s="9">
        <v>1100</v>
      </c>
      <c r="C15" s="10">
        <v>45015</v>
      </c>
      <c r="D15" s="10">
        <v>44978</v>
      </c>
      <c r="E15" s="10"/>
      <c r="F15" s="10"/>
      <c r="G15" s="1">
        <f t="shared" si="0"/>
        <v>-37</v>
      </c>
      <c r="H15" s="9">
        <f t="shared" si="1"/>
        <v>-40700</v>
      </c>
    </row>
    <row r="16" spans="1:8" x14ac:dyDescent="0.25">
      <c r="A16" s="16" t="s">
        <v>38</v>
      </c>
      <c r="B16" s="9">
        <v>510</v>
      </c>
      <c r="C16" s="10">
        <v>45032</v>
      </c>
      <c r="D16" s="10">
        <v>44978</v>
      </c>
      <c r="E16" s="10"/>
      <c r="F16" s="10"/>
      <c r="G16" s="1">
        <f t="shared" si="0"/>
        <v>-54</v>
      </c>
      <c r="H16" s="9">
        <f t="shared" si="1"/>
        <v>-27540</v>
      </c>
    </row>
    <row r="17" spans="1:8" x14ac:dyDescent="0.25">
      <c r="A17" s="16" t="s">
        <v>39</v>
      </c>
      <c r="B17" s="9">
        <v>90</v>
      </c>
      <c r="C17" s="10">
        <v>45015</v>
      </c>
      <c r="D17" s="10">
        <v>44985</v>
      </c>
      <c r="E17" s="10"/>
      <c r="F17" s="10"/>
      <c r="G17" s="1">
        <f t="shared" si="0"/>
        <v>-30</v>
      </c>
      <c r="H17" s="9">
        <f t="shared" si="1"/>
        <v>-2700</v>
      </c>
    </row>
    <row r="18" spans="1:8" x14ac:dyDescent="0.25">
      <c r="A18" s="16" t="s">
        <v>40</v>
      </c>
      <c r="B18" s="9">
        <v>55</v>
      </c>
      <c r="C18" s="10">
        <v>45015</v>
      </c>
      <c r="D18" s="10">
        <v>44985</v>
      </c>
      <c r="E18" s="10"/>
      <c r="F18" s="10"/>
      <c r="G18" s="1">
        <f t="shared" si="0"/>
        <v>-30</v>
      </c>
      <c r="H18" s="9">
        <f t="shared" si="1"/>
        <v>-1650</v>
      </c>
    </row>
    <row r="19" spans="1:8" x14ac:dyDescent="0.25">
      <c r="A19" s="16" t="s">
        <v>41</v>
      </c>
      <c r="B19" s="9">
        <v>2480.58</v>
      </c>
      <c r="C19" s="10">
        <v>45032</v>
      </c>
      <c r="D19" s="10">
        <v>45002</v>
      </c>
      <c r="E19" s="10"/>
      <c r="F19" s="10"/>
      <c r="G19" s="1">
        <f t="shared" si="0"/>
        <v>-30</v>
      </c>
      <c r="H19" s="9">
        <f t="shared" si="1"/>
        <v>-74417.399999999994</v>
      </c>
    </row>
    <row r="20" spans="1:8" x14ac:dyDescent="0.25">
      <c r="A20" s="16" t="s">
        <v>42</v>
      </c>
      <c r="B20" s="9">
        <v>244.34</v>
      </c>
      <c r="C20" s="10">
        <v>45032</v>
      </c>
      <c r="D20" s="10">
        <v>45002</v>
      </c>
      <c r="E20" s="10"/>
      <c r="F20" s="10"/>
      <c r="G20" s="1">
        <f t="shared" si="0"/>
        <v>-30</v>
      </c>
      <c r="H20" s="9">
        <f t="shared" si="1"/>
        <v>-7330.2</v>
      </c>
    </row>
    <row r="21" spans="1:8" x14ac:dyDescent="0.25">
      <c r="A21" s="16" t="s">
        <v>38</v>
      </c>
      <c r="B21" s="9">
        <v>510</v>
      </c>
      <c r="C21" s="10">
        <v>45032</v>
      </c>
      <c r="D21" s="10">
        <v>45002</v>
      </c>
      <c r="E21" s="10"/>
      <c r="F21" s="10"/>
      <c r="G21" s="1">
        <f t="shared" si="0"/>
        <v>-30</v>
      </c>
      <c r="H21" s="9">
        <f t="shared" si="1"/>
        <v>-15300</v>
      </c>
    </row>
    <row r="22" spans="1:8" x14ac:dyDescent="0.25">
      <c r="A22" s="16" t="s">
        <v>43</v>
      </c>
      <c r="B22" s="9">
        <v>438</v>
      </c>
      <c r="C22" s="10">
        <v>45032</v>
      </c>
      <c r="D22" s="10">
        <v>45002</v>
      </c>
      <c r="E22" s="10"/>
      <c r="F22" s="10"/>
      <c r="G22" s="1">
        <f t="shared" si="0"/>
        <v>-30</v>
      </c>
      <c r="H22" s="9">
        <f t="shared" si="1"/>
        <v>-13140</v>
      </c>
    </row>
    <row r="23" spans="1:8" x14ac:dyDescent="0.25">
      <c r="A23" s="16" t="s">
        <v>44</v>
      </c>
      <c r="B23" s="9">
        <v>122</v>
      </c>
      <c r="C23" s="10">
        <v>45032</v>
      </c>
      <c r="D23" s="10">
        <v>45002</v>
      </c>
      <c r="E23" s="10"/>
      <c r="F23" s="10"/>
      <c r="G23" s="1">
        <f t="shared" si="0"/>
        <v>-30</v>
      </c>
      <c r="H23" s="9">
        <f t="shared" si="1"/>
        <v>-3660</v>
      </c>
    </row>
    <row r="24" spans="1:8" x14ac:dyDescent="0.25">
      <c r="A24" s="16" t="s">
        <v>45</v>
      </c>
      <c r="B24" s="9">
        <v>918.56</v>
      </c>
      <c r="C24" s="10">
        <v>45038</v>
      </c>
      <c r="D24" s="10">
        <v>45008</v>
      </c>
      <c r="E24" s="10"/>
      <c r="F24" s="10"/>
      <c r="G24" s="1">
        <f t="shared" si="0"/>
        <v>-30</v>
      </c>
      <c r="H24" s="9">
        <f t="shared" si="1"/>
        <v>-27556.799999999999</v>
      </c>
    </row>
    <row r="25" spans="1:8" x14ac:dyDescent="0.25">
      <c r="A25" s="16" t="s">
        <v>46</v>
      </c>
      <c r="B25" s="9">
        <v>3122.73</v>
      </c>
      <c r="C25" s="10">
        <v>45038</v>
      </c>
      <c r="D25" s="10">
        <v>45008</v>
      </c>
      <c r="E25" s="10"/>
      <c r="F25" s="10"/>
      <c r="G25" s="1">
        <f t="shared" si="0"/>
        <v>-30</v>
      </c>
      <c r="H25" s="9">
        <f t="shared" si="1"/>
        <v>-93681.9</v>
      </c>
    </row>
    <row r="26" spans="1:8" x14ac:dyDescent="0.25">
      <c r="A26" s="16" t="s">
        <v>47</v>
      </c>
      <c r="B26" s="9">
        <v>229.5</v>
      </c>
      <c r="C26" s="10">
        <v>45044</v>
      </c>
      <c r="D26" s="10">
        <v>45014</v>
      </c>
      <c r="E26" s="10"/>
      <c r="F26" s="10"/>
      <c r="G26" s="1">
        <f t="shared" si="0"/>
        <v>-30</v>
      </c>
      <c r="H26" s="9">
        <f t="shared" si="1"/>
        <v>-6885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14469.880000000001</v>
      </c>
      <c r="C1">
        <f>COUNTA(A4:A203)</f>
        <v>14</v>
      </c>
      <c r="G1" s="13">
        <f>IF(B1&lt;&gt;0,H1/B1,0)</f>
        <v>25.175982109043062</v>
      </c>
      <c r="H1" s="12">
        <f>SUM(H4:H195)</f>
        <v>364293.44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33</v>
      </c>
      <c r="B4" s="9">
        <v>67.400000000000006</v>
      </c>
      <c r="C4" s="10">
        <v>44979</v>
      </c>
      <c r="D4" s="10">
        <v>45068</v>
      </c>
      <c r="E4" s="10"/>
      <c r="F4" s="10"/>
      <c r="G4" s="1">
        <f>D4-C4-(F4-E4)</f>
        <v>89</v>
      </c>
      <c r="H4" s="9">
        <f>B4*G4</f>
        <v>5998.6</v>
      </c>
    </row>
    <row r="5" spans="1:8" x14ac:dyDescent="0.25">
      <c r="A5" s="16" t="s">
        <v>34</v>
      </c>
      <c r="B5" s="9">
        <v>286.89</v>
      </c>
      <c r="C5" s="10">
        <v>44979</v>
      </c>
      <c r="D5" s="10">
        <v>45068</v>
      </c>
      <c r="E5" s="10"/>
      <c r="F5" s="10"/>
      <c r="G5" s="1">
        <f t="shared" ref="G5:G68" si="0">D5-C5-(F5-E5)</f>
        <v>89</v>
      </c>
      <c r="H5" s="9">
        <f t="shared" ref="H5:H68" si="1">B5*G5</f>
        <v>25533.21</v>
      </c>
    </row>
    <row r="6" spans="1:8" x14ac:dyDescent="0.25">
      <c r="A6" s="16" t="s">
        <v>36</v>
      </c>
      <c r="B6" s="9">
        <v>18.399999999999999</v>
      </c>
      <c r="C6" s="10">
        <v>44979</v>
      </c>
      <c r="D6" s="10">
        <v>45068</v>
      </c>
      <c r="E6" s="10"/>
      <c r="F6" s="10"/>
      <c r="G6" s="1">
        <f t="shared" si="0"/>
        <v>89</v>
      </c>
      <c r="H6" s="9">
        <f t="shared" si="1"/>
        <v>1637.6</v>
      </c>
    </row>
    <row r="7" spans="1:8" x14ac:dyDescent="0.25">
      <c r="A7" s="16" t="s">
        <v>48</v>
      </c>
      <c r="B7" s="9">
        <v>105</v>
      </c>
      <c r="C7" s="10">
        <v>44794</v>
      </c>
      <c r="D7" s="10">
        <v>45020</v>
      </c>
      <c r="E7" s="10"/>
      <c r="F7" s="10"/>
      <c r="G7" s="1">
        <f t="shared" si="0"/>
        <v>226</v>
      </c>
      <c r="H7" s="9">
        <f t="shared" si="1"/>
        <v>23730</v>
      </c>
    </row>
    <row r="8" spans="1:8" x14ac:dyDescent="0.25">
      <c r="A8" s="16" t="s">
        <v>49</v>
      </c>
      <c r="B8" s="9">
        <v>107</v>
      </c>
      <c r="C8" s="10">
        <v>45058</v>
      </c>
      <c r="D8" s="10">
        <v>45028</v>
      </c>
      <c r="E8" s="10"/>
      <c r="F8" s="10"/>
      <c r="G8" s="1">
        <f t="shared" si="0"/>
        <v>-30</v>
      </c>
      <c r="H8" s="9">
        <f t="shared" si="1"/>
        <v>-3210</v>
      </c>
    </row>
    <row r="9" spans="1:8" x14ac:dyDescent="0.25">
      <c r="A9" s="16" t="s">
        <v>50</v>
      </c>
      <c r="B9" s="9">
        <v>1800</v>
      </c>
      <c r="C9" s="10">
        <v>45063</v>
      </c>
      <c r="D9" s="10">
        <v>45034</v>
      </c>
      <c r="E9" s="10"/>
      <c r="F9" s="10"/>
      <c r="G9" s="1">
        <f t="shared" si="0"/>
        <v>-29</v>
      </c>
      <c r="H9" s="9">
        <f t="shared" si="1"/>
        <v>-52200</v>
      </c>
    </row>
    <row r="10" spans="1:8" x14ac:dyDescent="0.25">
      <c r="A10" s="16" t="s">
        <v>51</v>
      </c>
      <c r="B10" s="9">
        <v>3178</v>
      </c>
      <c r="C10" s="10">
        <v>44995</v>
      </c>
      <c r="D10" s="10">
        <v>45065</v>
      </c>
      <c r="E10" s="10"/>
      <c r="F10" s="10"/>
      <c r="G10" s="1">
        <f t="shared" si="0"/>
        <v>70</v>
      </c>
      <c r="H10" s="9">
        <f t="shared" si="1"/>
        <v>222460</v>
      </c>
    </row>
    <row r="11" spans="1:8" x14ac:dyDescent="0.25">
      <c r="A11" s="16" t="s">
        <v>52</v>
      </c>
      <c r="B11" s="9">
        <v>5138.46</v>
      </c>
      <c r="C11" s="10">
        <v>44995</v>
      </c>
      <c r="D11" s="10">
        <v>45043</v>
      </c>
      <c r="E11" s="10"/>
      <c r="F11" s="10"/>
      <c r="G11" s="1">
        <f t="shared" si="0"/>
        <v>48</v>
      </c>
      <c r="H11" s="9">
        <f t="shared" si="1"/>
        <v>246646.08</v>
      </c>
    </row>
    <row r="12" spans="1:8" x14ac:dyDescent="0.25">
      <c r="A12" s="16" t="s">
        <v>53</v>
      </c>
      <c r="B12" s="9">
        <v>1040</v>
      </c>
      <c r="C12" s="10">
        <v>45085</v>
      </c>
      <c r="D12" s="10">
        <v>45056</v>
      </c>
      <c r="E12" s="10"/>
      <c r="F12" s="10"/>
      <c r="G12" s="1">
        <f t="shared" si="0"/>
        <v>-29</v>
      </c>
      <c r="H12" s="9">
        <f t="shared" si="1"/>
        <v>-30160</v>
      </c>
    </row>
    <row r="13" spans="1:8" x14ac:dyDescent="0.25">
      <c r="A13" s="16" t="s">
        <v>54</v>
      </c>
      <c r="B13" s="9">
        <v>107</v>
      </c>
      <c r="C13" s="10">
        <v>45085</v>
      </c>
      <c r="D13" s="10">
        <v>45056</v>
      </c>
      <c r="E13" s="10"/>
      <c r="F13" s="10"/>
      <c r="G13" s="1">
        <f t="shared" si="0"/>
        <v>-29</v>
      </c>
      <c r="H13" s="9">
        <f t="shared" si="1"/>
        <v>-3103</v>
      </c>
    </row>
    <row r="14" spans="1:8" x14ac:dyDescent="0.25">
      <c r="A14" s="16" t="s">
        <v>55</v>
      </c>
      <c r="B14" s="9">
        <v>780</v>
      </c>
      <c r="C14" s="10">
        <v>45085</v>
      </c>
      <c r="D14" s="10">
        <v>45056</v>
      </c>
      <c r="E14" s="10"/>
      <c r="F14" s="10"/>
      <c r="G14" s="1">
        <f t="shared" si="0"/>
        <v>-29</v>
      </c>
      <c r="H14" s="9">
        <f t="shared" si="1"/>
        <v>-22620</v>
      </c>
    </row>
    <row r="15" spans="1:8" x14ac:dyDescent="0.25">
      <c r="A15" s="16" t="s">
        <v>56</v>
      </c>
      <c r="B15" s="9">
        <v>1595.55</v>
      </c>
      <c r="C15" s="10">
        <v>45085</v>
      </c>
      <c r="D15" s="10">
        <v>45056</v>
      </c>
      <c r="E15" s="10"/>
      <c r="F15" s="10"/>
      <c r="G15" s="1">
        <f t="shared" si="0"/>
        <v>-29</v>
      </c>
      <c r="H15" s="9">
        <f t="shared" si="1"/>
        <v>-46270.95</v>
      </c>
    </row>
    <row r="16" spans="1:8" x14ac:dyDescent="0.25">
      <c r="A16" s="16" t="s">
        <v>57</v>
      </c>
      <c r="B16" s="9">
        <v>15.84</v>
      </c>
      <c r="C16" s="10">
        <v>45238</v>
      </c>
      <c r="D16" s="10">
        <v>45107</v>
      </c>
      <c r="E16" s="10"/>
      <c r="F16" s="10"/>
      <c r="G16" s="1">
        <f t="shared" si="0"/>
        <v>-131</v>
      </c>
      <c r="H16" s="9">
        <f t="shared" si="1"/>
        <v>-2075.04</v>
      </c>
    </row>
    <row r="17" spans="1:8" x14ac:dyDescent="0.25">
      <c r="A17" s="16" t="s">
        <v>58</v>
      </c>
      <c r="B17" s="9">
        <v>230.34</v>
      </c>
      <c r="C17" s="10">
        <v>45116</v>
      </c>
      <c r="D17" s="10">
        <v>45107</v>
      </c>
      <c r="E17" s="10"/>
      <c r="F17" s="10"/>
      <c r="G17" s="1">
        <f t="shared" si="0"/>
        <v>-9</v>
      </c>
      <c r="H17" s="9">
        <f t="shared" si="1"/>
        <v>-2073.06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91.06</v>
      </c>
      <c r="C1">
        <f>COUNTA(A4:A203)</f>
        <v>1</v>
      </c>
      <c r="G1" s="13">
        <f>IF(B1&lt;&gt;0,H1/B1,0)</f>
        <v>5</v>
      </c>
      <c r="H1" s="12">
        <f>SUM(H4:H195)</f>
        <v>455.3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59</v>
      </c>
      <c r="B4" s="9">
        <v>91.06</v>
      </c>
      <c r="C4" s="10">
        <v>45116</v>
      </c>
      <c r="D4" s="10">
        <v>45121</v>
      </c>
      <c r="E4" s="10"/>
      <c r="F4" s="10"/>
      <c r="G4" s="1">
        <f>D4-C4-(F4-E4)</f>
        <v>5</v>
      </c>
      <c r="H4" s="9">
        <f>B4*G4</f>
        <v>455.3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2830.68</v>
      </c>
      <c r="C1">
        <f>COUNTA(A4:A203)</f>
        <v>1</v>
      </c>
      <c r="G1" s="13">
        <f>IF(B1&lt;&gt;0,H1/B1,0)</f>
        <v>-30.408729780101567</v>
      </c>
      <c r="H1" s="12">
        <f>SUM(H4:H195)</f>
        <v>-86077.383213937894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60</v>
      </c>
      <c r="B4" s="9">
        <v>2830.68</v>
      </c>
      <c r="C4" s="10">
        <v>45310.408729780094</v>
      </c>
      <c r="D4" s="10">
        <v>45280</v>
      </c>
      <c r="E4" s="10"/>
      <c r="F4" s="10"/>
      <c r="G4" s="1">
        <f>D4-C4-(F4-E4)</f>
        <v>-30.408729780101567</v>
      </c>
      <c r="H4" s="9">
        <f>B4*G4</f>
        <v>-86077.383213937894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Azzurra unier</cp:lastModifiedBy>
  <dcterms:created xsi:type="dcterms:W3CDTF">2006-09-16T00:00:00Z</dcterms:created>
  <dcterms:modified xsi:type="dcterms:W3CDTF">2024-05-10T19:35:59Z</dcterms:modified>
</cp:coreProperties>
</file>