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CD5501CB-8D5B-4F47-A204-E476C3DFC9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teriale plessi (3)" sheetId="3" r:id="rId1"/>
  </sheets>
  <definedNames>
    <definedName name="_xlnm.Print_Area" localSheetId="0">'materiale plessi (3)'!$A$1:$M$32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4" i="3" l="1"/>
  <c r="J32" i="3" l="1"/>
  <c r="I32" i="3"/>
  <c r="H32" i="3"/>
  <c r="G32" i="3"/>
  <c r="F32" i="3"/>
  <c r="E32" i="3"/>
  <c r="D32" i="3"/>
  <c r="C32" i="3"/>
  <c r="K31" i="3"/>
  <c r="M31" i="3" s="1"/>
  <c r="K30" i="3"/>
  <c r="M30" i="3" s="1"/>
  <c r="K29" i="3"/>
  <c r="M29" i="3" s="1"/>
  <c r="K28" i="3"/>
  <c r="M28" i="3" s="1"/>
  <c r="K27" i="3"/>
  <c r="M27" i="3" s="1"/>
  <c r="K26" i="3"/>
  <c r="M26" i="3" s="1"/>
  <c r="K25" i="3"/>
  <c r="M25" i="3" s="1"/>
  <c r="K23" i="3"/>
  <c r="M23" i="3" s="1"/>
  <c r="K22" i="3"/>
  <c r="M22" i="3" s="1"/>
  <c r="K21" i="3"/>
  <c r="M21" i="3" s="1"/>
  <c r="K20" i="3"/>
  <c r="M20" i="3" s="1"/>
  <c r="K19" i="3"/>
  <c r="M19" i="3" s="1"/>
  <c r="K18" i="3"/>
  <c r="M18" i="3" s="1"/>
  <c r="K17" i="3"/>
  <c r="M17" i="3" s="1"/>
  <c r="K16" i="3"/>
  <c r="M16" i="3" s="1"/>
  <c r="K15" i="3"/>
  <c r="M15" i="3" s="1"/>
  <c r="K14" i="3"/>
  <c r="M14" i="3" s="1"/>
  <c r="K13" i="3"/>
  <c r="M13" i="3" s="1"/>
  <c r="K12" i="3"/>
  <c r="M12" i="3" s="1"/>
  <c r="K11" i="3"/>
  <c r="M11" i="3" s="1"/>
  <c r="M34" i="3" s="1"/>
  <c r="K10" i="3"/>
  <c r="M10" i="3" s="1"/>
  <c r="K9" i="3"/>
  <c r="M9" i="3" s="1"/>
  <c r="K8" i="3"/>
  <c r="M8" i="3" s="1"/>
  <c r="K7" i="3"/>
  <c r="M7" i="3" s="1"/>
  <c r="K6" i="3"/>
  <c r="M6" i="3" s="1"/>
  <c r="K5" i="3"/>
  <c r="M5" i="3" s="1"/>
  <c r="M38" i="3" l="1"/>
  <c r="M40" i="3" s="1"/>
  <c r="M36" i="3"/>
  <c r="M32" i="3"/>
  <c r="K32" i="3"/>
  <c r="M42" i="3" l="1"/>
  <c r="M46" i="3" s="1"/>
</calcChain>
</file>

<file path=xl/sharedStrings.xml><?xml version="1.0" encoding="utf-8"?>
<sst xmlns="http://schemas.openxmlformats.org/spreadsheetml/2006/main" count="80" uniqueCount="69">
  <si>
    <t>PEZZI</t>
  </si>
  <si>
    <t>TOTALE</t>
  </si>
  <si>
    <t>DESCRIZIONE</t>
  </si>
  <si>
    <t>TANICA LT.5</t>
  </si>
  <si>
    <t>TANICA LT. 5</t>
  </si>
  <si>
    <t>COPPIA ROTOLI</t>
  </si>
  <si>
    <t>GUANTI NITRILE S/POLVERE  M</t>
  </si>
  <si>
    <t>GUANTI NITRILE S/POLVERE  L</t>
  </si>
  <si>
    <t>CARTONE 12 FLACONI</t>
  </si>
  <si>
    <t>AMMONIACA PROFUMATA  1 LT.</t>
  </si>
  <si>
    <t>1 SACCO</t>
  </si>
  <si>
    <t>PREZZO</t>
  </si>
  <si>
    <t>UNITARIO</t>
  </si>
  <si>
    <t>PANNO MICROFIBRA 40X40 BLU</t>
  </si>
  <si>
    <t>BOBINA MULTIUSO  800 ECO</t>
  </si>
  <si>
    <t>WC GEL ML 750</t>
  </si>
  <si>
    <t>ALZAIMMONDIZIE C/MAN. E GOMMA</t>
  </si>
  <si>
    <t>MOCI ROTONDI</t>
  </si>
  <si>
    <t>SCHEDE PULIZIA PLESSI I.C. LEOPARDI GROTTAMMARE</t>
  </si>
  <si>
    <t xml:space="preserve">QUANTITA' </t>
  </si>
  <si>
    <t>TOSCANINI</t>
  </si>
  <si>
    <t>SECONDARIA</t>
  </si>
  <si>
    <t>ASCOLANI</t>
  </si>
  <si>
    <t>SPERANZA</t>
  </si>
  <si>
    <t>PRIMARIA</t>
  </si>
  <si>
    <t>ISCHIA</t>
  </si>
  <si>
    <t>FIRENZE</t>
  </si>
  <si>
    <t>BATTISTI</t>
  </si>
  <si>
    <t>INFANZIA</t>
  </si>
  <si>
    <t>100 PZ</t>
  </si>
  <si>
    <t>ALCOOL ETILICO DENATURATO  1 LT</t>
  </si>
  <si>
    <t>SCOPA PROFESSIONALE PER INTERNI</t>
  </si>
  <si>
    <t>STROFINACCIO  COTONE PAVIMENTI 55X38</t>
  </si>
  <si>
    <t>PIUMINI ELETTTROSTATICO</t>
  </si>
  <si>
    <t>FRANGIA COTONE NORM. CM. 60 C/TASCHE</t>
  </si>
  <si>
    <t>7</t>
  </si>
  <si>
    <t>SPUGNE CON LATO ABRASIVO ACCOPPIATO</t>
  </si>
  <si>
    <t xml:space="preserve"> BASTONE ALLUMINIO A VITE CM140</t>
  </si>
  <si>
    <t>MOCI PER STRACCIO</t>
  </si>
  <si>
    <t>SCOPINI PER WC COMPLETO</t>
  </si>
  <si>
    <t>SAPONE MANI  5Kg</t>
  </si>
  <si>
    <t xml:space="preserve"> DETERGENTE LAVA-PAVIMENTI KIMFLOREALE 5lt</t>
  </si>
  <si>
    <t>CARTA IGIENICA PRIME10 2 veli 10 rotoli</t>
  </si>
  <si>
    <t>PACCO ROTOLI 10</t>
  </si>
  <si>
    <t>SACCHI NERI  70X110 RESISTENTI ROTOLO DA 8 SACCHI</t>
  </si>
  <si>
    <t>ROTOLO DA 8pz</t>
  </si>
  <si>
    <t>KEMIX "deink" SGRASSATORE PER INCHIOSTRO</t>
  </si>
  <si>
    <t>SPRAY BAGNO ANTICALCARE 750ml</t>
  </si>
  <si>
    <t>CANDEGGINA CLASSICA 2 LT.</t>
  </si>
  <si>
    <t>FLACONE</t>
  </si>
  <si>
    <t xml:space="preserve"> DETERSIVO in POLVERE x LAVATRICE 8Kg.</t>
  </si>
  <si>
    <t>SACCHI NERI  55X65 RESISTENTI ROTOLO DA 15 SACCHI</t>
  </si>
  <si>
    <t>ROTOLO DA 15pz</t>
  </si>
  <si>
    <t>KEMIXINA DETERGENTE IGIENIZZANTE SUPERFICI SPRAY 750m</t>
  </si>
  <si>
    <t>CONFEZIONE 3 PEZZI</t>
  </si>
  <si>
    <t>IVA 5%</t>
  </si>
  <si>
    <t>Imp. IVA 5%</t>
  </si>
  <si>
    <t>Imp. IVA 22%</t>
  </si>
  <si>
    <t>IVA 22%</t>
  </si>
  <si>
    <t>Totale IMP.</t>
  </si>
  <si>
    <t>Totale IVA</t>
  </si>
  <si>
    <t>Totale Ivato</t>
  </si>
  <si>
    <t>via Toscanini,14</t>
  </si>
  <si>
    <t>via D. Alighieri</t>
  </si>
  <si>
    <t>via Garibaldi,39</t>
  </si>
  <si>
    <t>via Marche</t>
  </si>
  <si>
    <t>via Firenze,1</t>
  </si>
  <si>
    <t>via Battisti, 9</t>
  </si>
  <si>
    <t>via Firenze,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</si>
</sst>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_ ;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charset val="1"/>
    </font>
    <font>
      <b/>
      <sz val="10"/>
      <name val="Arial"/>
      <family val="2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theme="1"/>
      <name val="Calibri"/>
      <family val="2"/>
      <scheme val="minor"/>
    </font>
    <font>
      <b/>
      <sz val="12"/>
      <name val="Calibri"/>
      <family val="2"/>
    </font>
    <font>
      <b/>
      <sz val="11"/>
      <color theme="1"/>
      <name val="Calibri"/>
      <family val="2"/>
      <scheme val="minor"/>
    </font>
    <font>
      <b/>
      <sz val="18"/>
      <name val="Calibri"/>
      <family val="2"/>
    </font>
    <font>
      <b/>
      <sz val="11"/>
      <name val="Arial"/>
      <family val="2"/>
    </font>
    <font>
      <b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339966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00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5" fillId="0" borderId="0" applyBorder="0" applyProtection="0"/>
  </cellStyleXfs>
  <cellXfs count="76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vertical="center"/>
    </xf>
    <xf numFmtId="0" fontId="0" fillId="2" borderId="1" xfId="0" applyFill="1" applyBorder="1"/>
    <xf numFmtId="2" fontId="0" fillId="2" borderId="1" xfId="0" applyNumberFormat="1" applyFill="1" applyBorder="1" applyAlignment="1">
      <alignment horizontal="right" vertical="center"/>
    </xf>
    <xf numFmtId="0" fontId="0" fillId="2" borderId="5" xfId="0" applyFill="1" applyBorder="1"/>
    <xf numFmtId="0" fontId="0" fillId="2" borderId="5" xfId="0" applyFill="1" applyBorder="1" applyAlignment="1">
      <alignment vertical="center"/>
    </xf>
    <xf numFmtId="2" fontId="0" fillId="2" borderId="4" xfId="0" applyNumberForma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6" fillId="2" borderId="1" xfId="2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/>
    <xf numFmtId="0" fontId="0" fillId="2" borderId="1" xfId="0" applyFill="1" applyBorder="1" applyAlignment="1">
      <alignment vertical="center"/>
    </xf>
    <xf numFmtId="164" fontId="3" fillId="2" borderId="1" xfId="1" applyFont="1" applyFill="1" applyBorder="1" applyAlignment="1">
      <alignment horizontal="right" vertical="center"/>
    </xf>
    <xf numFmtId="0" fontId="0" fillId="2" borderId="6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9" fillId="2" borderId="6" xfId="0" applyFont="1" applyFill="1" applyBorder="1"/>
    <xf numFmtId="0" fontId="9" fillId="2" borderId="1" xfId="0" applyFont="1" applyFill="1" applyBorder="1"/>
    <xf numFmtId="0" fontId="8" fillId="2" borderId="1" xfId="0" applyFont="1" applyFill="1" applyBorder="1" applyAlignment="1">
      <alignment horizontal="center" vertical="center"/>
    </xf>
    <xf numFmtId="4" fontId="10" fillId="2" borderId="1" xfId="2" applyNumberFormat="1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>
      <alignment vertical="center"/>
    </xf>
    <xf numFmtId="49" fontId="6" fillId="2" borderId="8" xfId="2" applyNumberFormat="1" applyFont="1" applyFill="1" applyBorder="1" applyAlignment="1" applyProtection="1">
      <alignment horizontal="center" vertical="center" wrapText="1"/>
    </xf>
    <xf numFmtId="2" fontId="4" fillId="4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2" fontId="13" fillId="4" borderId="1" xfId="0" applyNumberFormat="1" applyFont="1" applyFill="1" applyBorder="1" applyAlignment="1">
      <alignment horizontal="right" vertical="center"/>
    </xf>
    <xf numFmtId="3" fontId="10" fillId="2" borderId="1" xfId="2" applyNumberFormat="1" applyFont="1" applyFill="1" applyBorder="1" applyAlignment="1" applyProtection="1">
      <alignment horizontal="center" vertical="center" wrapText="1"/>
    </xf>
    <xf numFmtId="164" fontId="3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4" fontId="10" fillId="5" borderId="2" xfId="2" applyNumberFormat="1" applyFont="1" applyFill="1" applyBorder="1" applyAlignment="1" applyProtection="1">
      <alignment horizontal="center" vertical="center" wrapText="1"/>
    </xf>
    <xf numFmtId="4" fontId="10" fillId="2" borderId="2" xfId="2" applyNumberFormat="1" applyFont="1" applyFill="1" applyBorder="1" applyAlignment="1" applyProtection="1">
      <alignment horizontal="center" vertical="center" wrapText="1"/>
    </xf>
    <xf numFmtId="4" fontId="10" fillId="5" borderId="7" xfId="2" applyNumberFormat="1" applyFont="1" applyFill="1" applyBorder="1" applyAlignment="1" applyProtection="1">
      <alignment horizontal="center" vertical="center" wrapText="1"/>
    </xf>
    <xf numFmtId="4" fontId="10" fillId="2" borderId="7" xfId="2" applyNumberFormat="1" applyFont="1" applyFill="1" applyBorder="1" applyAlignment="1" applyProtection="1">
      <alignment horizontal="center" vertical="center" wrapText="1"/>
    </xf>
    <xf numFmtId="4" fontId="14" fillId="2" borderId="3" xfId="2" applyNumberFormat="1" applyFont="1" applyFill="1" applyBorder="1" applyAlignment="1" applyProtection="1">
      <alignment horizontal="center" vertical="center" wrapText="1"/>
    </xf>
    <xf numFmtId="0" fontId="9" fillId="2" borderId="6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" fontId="10" fillId="5" borderId="1" xfId="2" applyNumberFormat="1" applyFont="1" applyFill="1" applyBorder="1" applyAlignment="1" applyProtection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2" fontId="13" fillId="4" borderId="1" xfId="0" applyNumberFormat="1" applyFont="1" applyFill="1" applyBorder="1" applyAlignment="1">
      <alignment horizontal="center" vertical="center"/>
    </xf>
    <xf numFmtId="2" fontId="13" fillId="4" borderId="8" xfId="0" applyNumberFormat="1" applyFont="1" applyFill="1" applyBorder="1" applyAlignment="1">
      <alignment horizontal="center" vertical="center"/>
    </xf>
    <xf numFmtId="49" fontId="6" fillId="6" borderId="8" xfId="2" applyNumberFormat="1" applyFont="1" applyFill="1" applyBorder="1" applyAlignment="1" applyProtection="1">
      <alignment horizontal="center" vertical="center" wrapText="1"/>
    </xf>
    <xf numFmtId="2" fontId="13" fillId="7" borderId="8" xfId="0" applyNumberFormat="1" applyFont="1" applyFill="1" applyBorder="1" applyAlignment="1">
      <alignment horizontal="center" vertical="center"/>
    </xf>
    <xf numFmtId="3" fontId="10" fillId="0" borderId="1" xfId="2" applyNumberFormat="1" applyFont="1" applyBorder="1" applyAlignment="1" applyProtection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center" vertical="center"/>
    </xf>
    <xf numFmtId="165" fontId="15" fillId="5" borderId="4" xfId="1" applyNumberFormat="1" applyFont="1" applyFill="1" applyBorder="1" applyAlignment="1">
      <alignment horizontal="center" vertical="center"/>
    </xf>
    <xf numFmtId="165" fontId="13" fillId="8" borderId="1" xfId="0" applyNumberFormat="1" applyFont="1" applyFill="1" applyBorder="1" applyAlignment="1">
      <alignment horizontal="center" vertical="center"/>
    </xf>
    <xf numFmtId="165" fontId="13" fillId="6" borderId="1" xfId="0" applyNumberFormat="1" applyFont="1" applyFill="1" applyBorder="1" applyAlignment="1">
      <alignment horizontal="center" vertical="center"/>
    </xf>
    <xf numFmtId="2" fontId="13" fillId="6" borderId="1" xfId="0" applyNumberFormat="1" applyFont="1" applyFill="1" applyBorder="1" applyAlignment="1">
      <alignment horizontal="center" vertical="center"/>
    </xf>
    <xf numFmtId="165" fontId="13" fillId="5" borderId="1" xfId="0" applyNumberFormat="1" applyFont="1" applyFill="1" applyBorder="1" applyAlignment="1">
      <alignment horizontal="center" vertical="center"/>
    </xf>
    <xf numFmtId="2" fontId="13" fillId="5" borderId="1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3" fillId="5" borderId="19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center"/>
    </xf>
    <xf numFmtId="0" fontId="13" fillId="8" borderId="19" xfId="0" applyFont="1" applyFill="1" applyBorder="1" applyAlignment="1">
      <alignment horizontal="center"/>
    </xf>
    <xf numFmtId="0" fontId="13" fillId="8" borderId="5" xfId="0" applyFont="1" applyFill="1" applyBorder="1" applyAlignment="1">
      <alignment horizontal="center"/>
    </xf>
    <xf numFmtId="0" fontId="13" fillId="6" borderId="19" xfId="0" applyFont="1" applyFill="1" applyBorder="1" applyAlignment="1">
      <alignment horizontal="center"/>
    </xf>
    <xf numFmtId="0" fontId="13" fillId="6" borderId="5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 vertical="center"/>
    </xf>
    <xf numFmtId="0" fontId="16" fillId="3" borderId="18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vertical="center"/>
    </xf>
    <xf numFmtId="0" fontId="16" fillId="3" borderId="12" xfId="0" applyFont="1" applyFill="1" applyBorder="1" applyAlignment="1">
      <alignment horizontal="center" vertical="center"/>
    </xf>
  </cellXfs>
  <cellStyles count="3">
    <cellStyle name="Migliaia" xfId="1" builtinId="3"/>
    <cellStyle name="Normale" xfId="0" builtinId="0"/>
    <cellStyle name="Percentuale 2" xfId="2" xr:uid="{F4C60AB1-EF4B-499C-ABD6-E5584BD44D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F6456-E865-4B74-9F67-1E126651B378}">
  <sheetPr>
    <pageSetUpPr fitToPage="1"/>
  </sheetPr>
  <dimension ref="A1:P46"/>
  <sheetViews>
    <sheetView tabSelected="1" workbookViewId="0">
      <selection activeCell="K2" sqref="K2:K4"/>
    </sheetView>
  </sheetViews>
  <sheetFormatPr defaultRowHeight="15" x14ac:dyDescent="0.25"/>
  <cols>
    <col min="1" max="1" width="31.28515625" style="36" customWidth="1"/>
    <col min="2" max="2" width="18.5703125" style="17" customWidth="1"/>
    <col min="3" max="3" width="16.5703125" style="17" customWidth="1"/>
    <col min="4" max="4" width="15.7109375" style="17" customWidth="1"/>
    <col min="5" max="5" width="14.85546875" style="17" customWidth="1"/>
    <col min="6" max="6" width="14.140625" style="17" customWidth="1"/>
    <col min="7" max="7" width="14.28515625" style="17" customWidth="1"/>
    <col min="8" max="8" width="14" style="17" customWidth="1"/>
    <col min="9" max="9" width="11.85546875" style="17" customWidth="1"/>
    <col min="10" max="10" width="13.7109375" style="17" customWidth="1"/>
    <col min="11" max="11" width="12.42578125" style="3" customWidth="1"/>
    <col min="12" max="12" width="10.42578125" style="15" customWidth="1"/>
    <col min="13" max="13" width="15" style="15" customWidth="1"/>
    <col min="14" max="14" width="0.140625" style="3" customWidth="1"/>
    <col min="15" max="16384" width="9.140625" style="3"/>
  </cols>
  <sheetData>
    <row r="1" spans="1:16" ht="62.25" customHeight="1" x14ac:dyDescent="0.25">
      <c r="A1" s="54" t="s">
        <v>18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"/>
    </row>
    <row r="2" spans="1:16" ht="18.75" customHeight="1" x14ac:dyDescent="0.25">
      <c r="A2" s="56" t="s">
        <v>2</v>
      </c>
      <c r="B2" s="59" t="s">
        <v>19</v>
      </c>
      <c r="C2" s="67" t="s">
        <v>20</v>
      </c>
      <c r="D2" s="68" t="s">
        <v>22</v>
      </c>
      <c r="E2" s="69" t="s">
        <v>23</v>
      </c>
      <c r="F2" s="69" t="s">
        <v>25</v>
      </c>
      <c r="G2" s="69" t="s">
        <v>26</v>
      </c>
      <c r="H2" s="70" t="s">
        <v>27</v>
      </c>
      <c r="I2" s="67" t="s">
        <v>25</v>
      </c>
      <c r="J2" s="67" t="s">
        <v>26</v>
      </c>
      <c r="K2" s="60" t="s">
        <v>0</v>
      </c>
      <c r="L2" s="4"/>
      <c r="M2" s="13"/>
      <c r="N2" s="5"/>
    </row>
    <row r="3" spans="1:16" ht="15" customHeight="1" x14ac:dyDescent="0.25">
      <c r="A3" s="57"/>
      <c r="B3" s="57"/>
      <c r="C3" s="71" t="s">
        <v>21</v>
      </c>
      <c r="D3" s="72" t="s">
        <v>21</v>
      </c>
      <c r="E3" s="72" t="s">
        <v>24</v>
      </c>
      <c r="F3" s="72" t="s">
        <v>24</v>
      </c>
      <c r="G3" s="69" t="s">
        <v>24</v>
      </c>
      <c r="H3" s="72" t="s">
        <v>28</v>
      </c>
      <c r="I3" s="73" t="s">
        <v>28</v>
      </c>
      <c r="J3" s="73" t="s">
        <v>28</v>
      </c>
      <c r="K3" s="57"/>
      <c r="L3" s="22" t="s">
        <v>11</v>
      </c>
      <c r="M3" s="27" t="s">
        <v>1</v>
      </c>
      <c r="N3" s="5"/>
    </row>
    <row r="4" spans="1:16" ht="15" customHeight="1" x14ac:dyDescent="0.25">
      <c r="A4" s="58"/>
      <c r="B4" s="58"/>
      <c r="C4" s="74" t="s">
        <v>62</v>
      </c>
      <c r="D4" s="75" t="s">
        <v>63</v>
      </c>
      <c r="E4" s="75" t="s">
        <v>64</v>
      </c>
      <c r="F4" s="75" t="s">
        <v>65</v>
      </c>
      <c r="G4" s="75" t="s">
        <v>66</v>
      </c>
      <c r="H4" s="75" t="s">
        <v>67</v>
      </c>
      <c r="I4" s="75" t="s">
        <v>65</v>
      </c>
      <c r="J4" s="75" t="s">
        <v>68</v>
      </c>
      <c r="K4" s="58"/>
      <c r="L4" s="25" t="s">
        <v>12</v>
      </c>
      <c r="M4" s="13"/>
      <c r="N4" s="5"/>
    </row>
    <row r="5" spans="1:16" ht="26.25" customHeight="1" x14ac:dyDescent="0.25">
      <c r="A5" s="28" t="s">
        <v>40</v>
      </c>
      <c r="B5" s="23" t="s">
        <v>4</v>
      </c>
      <c r="C5" s="23">
        <v>4</v>
      </c>
      <c r="D5" s="23">
        <v>4</v>
      </c>
      <c r="E5" s="23">
        <v>10</v>
      </c>
      <c r="F5" s="23">
        <v>2</v>
      </c>
      <c r="G5" s="23">
        <v>2</v>
      </c>
      <c r="H5" s="23">
        <v>6</v>
      </c>
      <c r="I5" s="23">
        <v>3</v>
      </c>
      <c r="J5" s="23">
        <v>1</v>
      </c>
      <c r="K5" s="1">
        <f>SUM(C5:J5)</f>
        <v>32</v>
      </c>
      <c r="L5" s="41">
        <v>4</v>
      </c>
      <c r="M5" s="47">
        <f>L5*K5</f>
        <v>128</v>
      </c>
      <c r="N5" s="5"/>
    </row>
    <row r="6" spans="1:16" ht="26.25" customHeight="1" x14ac:dyDescent="0.25">
      <c r="A6" s="28" t="s">
        <v>13</v>
      </c>
      <c r="B6" s="23">
        <v>1</v>
      </c>
      <c r="C6" s="23">
        <v>0</v>
      </c>
      <c r="D6" s="23">
        <v>2</v>
      </c>
      <c r="E6" s="23">
        <v>5</v>
      </c>
      <c r="F6" s="23">
        <v>0</v>
      </c>
      <c r="G6" s="23">
        <v>10</v>
      </c>
      <c r="H6" s="23">
        <v>0</v>
      </c>
      <c r="I6" s="23">
        <v>0</v>
      </c>
      <c r="J6" s="23">
        <v>0</v>
      </c>
      <c r="K6" s="1">
        <f t="shared" ref="K6:K31" si="0">SUM(C6:J6)</f>
        <v>17</v>
      </c>
      <c r="L6" s="41">
        <v>0.5</v>
      </c>
      <c r="M6" s="47">
        <f t="shared" ref="M6:M26" si="1">L6*K6</f>
        <v>8.5</v>
      </c>
      <c r="N6" s="5"/>
    </row>
    <row r="7" spans="1:16" ht="27" customHeight="1" x14ac:dyDescent="0.25">
      <c r="A7" s="28" t="s">
        <v>41</v>
      </c>
      <c r="B7" s="23" t="s">
        <v>3</v>
      </c>
      <c r="C7" s="23">
        <v>5</v>
      </c>
      <c r="D7" s="23">
        <v>3</v>
      </c>
      <c r="E7" s="23">
        <v>3</v>
      </c>
      <c r="F7" s="23">
        <v>1</v>
      </c>
      <c r="G7" s="23">
        <v>4</v>
      </c>
      <c r="H7" s="23">
        <v>4</v>
      </c>
      <c r="I7" s="23">
        <v>1</v>
      </c>
      <c r="J7" s="23">
        <v>3</v>
      </c>
      <c r="K7" s="1">
        <f t="shared" si="0"/>
        <v>24</v>
      </c>
      <c r="L7" s="41">
        <v>3.25</v>
      </c>
      <c r="M7" s="47">
        <f t="shared" si="1"/>
        <v>78</v>
      </c>
      <c r="N7" s="5"/>
    </row>
    <row r="8" spans="1:16" ht="25.5" customHeight="1" x14ac:dyDescent="0.25">
      <c r="A8" s="29" t="s">
        <v>42</v>
      </c>
      <c r="B8" s="37" t="s">
        <v>43</v>
      </c>
      <c r="C8" s="26">
        <v>144</v>
      </c>
      <c r="D8" s="26">
        <v>48</v>
      </c>
      <c r="E8" s="26">
        <v>29</v>
      </c>
      <c r="F8" s="45">
        <v>77</v>
      </c>
      <c r="G8" s="26">
        <v>39</v>
      </c>
      <c r="H8" s="26">
        <v>77</v>
      </c>
      <c r="I8" s="26">
        <v>96</v>
      </c>
      <c r="J8" s="26">
        <v>39</v>
      </c>
      <c r="K8" s="8">
        <f t="shared" si="0"/>
        <v>549</v>
      </c>
      <c r="L8" s="41">
        <v>1.1000000000000001</v>
      </c>
      <c r="M8" s="47">
        <f t="shared" si="1"/>
        <v>603.90000000000009</v>
      </c>
      <c r="N8" s="6"/>
      <c r="O8" s="12"/>
      <c r="P8" s="12"/>
    </row>
    <row r="9" spans="1:16" ht="23.25" customHeight="1" x14ac:dyDescent="0.25">
      <c r="A9" s="28" t="s">
        <v>14</v>
      </c>
      <c r="B9" s="19" t="s">
        <v>5</v>
      </c>
      <c r="C9" s="26">
        <v>20</v>
      </c>
      <c r="D9" s="26">
        <v>4</v>
      </c>
      <c r="E9" s="26">
        <v>12</v>
      </c>
      <c r="F9" s="26">
        <v>6</v>
      </c>
      <c r="G9" s="26">
        <v>4</v>
      </c>
      <c r="H9" s="26">
        <v>8</v>
      </c>
      <c r="I9" s="26">
        <v>2</v>
      </c>
      <c r="J9" s="26">
        <v>5</v>
      </c>
      <c r="K9" s="8">
        <f t="shared" si="0"/>
        <v>61</v>
      </c>
      <c r="L9" s="41">
        <v>5.2</v>
      </c>
      <c r="M9" s="47">
        <f t="shared" si="1"/>
        <v>317.2</v>
      </c>
      <c r="N9" s="6"/>
      <c r="O9" s="12"/>
      <c r="P9" s="12"/>
    </row>
    <row r="10" spans="1:16" ht="24" customHeight="1" x14ac:dyDescent="0.25">
      <c r="A10" s="30" t="s">
        <v>44</v>
      </c>
      <c r="B10" s="38" t="s">
        <v>45</v>
      </c>
      <c r="C10" s="46">
        <v>40</v>
      </c>
      <c r="D10" s="18">
        <v>40</v>
      </c>
      <c r="E10" s="18">
        <v>40</v>
      </c>
      <c r="F10" s="18">
        <v>0</v>
      </c>
      <c r="G10" s="18">
        <v>0</v>
      </c>
      <c r="H10" s="18">
        <v>40</v>
      </c>
      <c r="I10" s="18">
        <v>0</v>
      </c>
      <c r="J10" s="18">
        <v>0</v>
      </c>
      <c r="K10" s="9">
        <f t="shared" si="0"/>
        <v>160</v>
      </c>
      <c r="L10" s="41">
        <v>0.65</v>
      </c>
      <c r="M10" s="47">
        <f t="shared" si="1"/>
        <v>104</v>
      </c>
      <c r="N10" s="5"/>
    </row>
    <row r="11" spans="1:16" ht="19.5" customHeight="1" x14ac:dyDescent="0.25">
      <c r="A11" s="31" t="s">
        <v>6</v>
      </c>
      <c r="B11" s="18" t="s">
        <v>29</v>
      </c>
      <c r="C11" s="18">
        <v>0</v>
      </c>
      <c r="D11" s="18">
        <v>0</v>
      </c>
      <c r="E11" s="18">
        <v>0</v>
      </c>
      <c r="F11" s="18">
        <v>0</v>
      </c>
      <c r="G11" s="18">
        <v>2</v>
      </c>
      <c r="H11" s="18">
        <v>0</v>
      </c>
      <c r="I11" s="18">
        <v>0</v>
      </c>
      <c r="J11" s="18">
        <v>3</v>
      </c>
      <c r="K11" s="9">
        <f t="shared" si="0"/>
        <v>5</v>
      </c>
      <c r="L11" s="41">
        <v>3.1</v>
      </c>
      <c r="M11" s="47">
        <f t="shared" si="1"/>
        <v>15.5</v>
      </c>
      <c r="N11" s="5"/>
    </row>
    <row r="12" spans="1:16" ht="21.75" customHeight="1" x14ac:dyDescent="0.25">
      <c r="A12" s="31" t="s">
        <v>7</v>
      </c>
      <c r="B12" s="19" t="s">
        <v>29</v>
      </c>
      <c r="C12" s="26">
        <v>10</v>
      </c>
      <c r="D12" s="26">
        <v>2</v>
      </c>
      <c r="E12" s="26">
        <v>20</v>
      </c>
      <c r="F12" s="26">
        <v>0</v>
      </c>
      <c r="G12" s="26">
        <v>2</v>
      </c>
      <c r="H12" s="26">
        <v>40</v>
      </c>
      <c r="I12" s="26">
        <v>0</v>
      </c>
      <c r="J12" s="26">
        <v>0</v>
      </c>
      <c r="K12" s="10">
        <f t="shared" si="0"/>
        <v>74</v>
      </c>
      <c r="L12" s="41">
        <v>3.1</v>
      </c>
      <c r="M12" s="47">
        <f t="shared" si="1"/>
        <v>229.4</v>
      </c>
      <c r="N12" s="5"/>
    </row>
    <row r="13" spans="1:16" ht="21.75" customHeight="1" x14ac:dyDescent="0.25">
      <c r="A13" s="32" t="s">
        <v>46</v>
      </c>
      <c r="B13" s="23">
        <v>1</v>
      </c>
      <c r="C13" s="24">
        <v>2</v>
      </c>
      <c r="D13" s="24">
        <v>10</v>
      </c>
      <c r="E13" s="24">
        <v>40</v>
      </c>
      <c r="F13" s="24">
        <v>0</v>
      </c>
      <c r="G13" s="24">
        <v>5</v>
      </c>
      <c r="H13" s="24">
        <v>20</v>
      </c>
      <c r="I13" s="24">
        <v>0</v>
      </c>
      <c r="J13" s="24">
        <v>3</v>
      </c>
      <c r="K13" s="21">
        <f t="shared" si="0"/>
        <v>80</v>
      </c>
      <c r="L13" s="42">
        <v>1.7</v>
      </c>
      <c r="M13" s="47">
        <f t="shared" si="1"/>
        <v>136</v>
      </c>
      <c r="N13" s="5"/>
    </row>
    <row r="14" spans="1:16" ht="21.75" customHeight="1" x14ac:dyDescent="0.25">
      <c r="A14" s="33" t="s">
        <v>47</v>
      </c>
      <c r="B14" s="23">
        <v>1</v>
      </c>
      <c r="C14" s="40">
        <v>10</v>
      </c>
      <c r="D14" s="24">
        <v>0</v>
      </c>
      <c r="E14" s="24">
        <v>5</v>
      </c>
      <c r="F14" s="24">
        <v>0</v>
      </c>
      <c r="G14" s="24">
        <v>0</v>
      </c>
      <c r="H14" s="24">
        <v>5</v>
      </c>
      <c r="I14" s="24">
        <v>0</v>
      </c>
      <c r="J14" s="24">
        <v>3</v>
      </c>
      <c r="K14" s="21">
        <f t="shared" si="0"/>
        <v>23</v>
      </c>
      <c r="L14" s="42">
        <v>1.6</v>
      </c>
      <c r="M14" s="47">
        <f t="shared" si="1"/>
        <v>36.800000000000004</v>
      </c>
      <c r="N14" s="5"/>
    </row>
    <row r="15" spans="1:16" ht="21.75" customHeight="1" x14ac:dyDescent="0.25">
      <c r="A15" s="33" t="s">
        <v>15</v>
      </c>
      <c r="B15" s="23">
        <v>1</v>
      </c>
      <c r="C15" s="24">
        <v>5</v>
      </c>
      <c r="D15" s="24">
        <v>10</v>
      </c>
      <c r="E15" s="24">
        <v>0</v>
      </c>
      <c r="F15" s="24">
        <v>8</v>
      </c>
      <c r="G15" s="24">
        <v>0</v>
      </c>
      <c r="H15" s="24">
        <v>6</v>
      </c>
      <c r="I15" s="24">
        <v>0</v>
      </c>
      <c r="J15" s="24">
        <v>0</v>
      </c>
      <c r="K15" s="21">
        <f t="shared" si="0"/>
        <v>29</v>
      </c>
      <c r="L15" s="42">
        <v>1.2</v>
      </c>
      <c r="M15" s="47">
        <f t="shared" si="1"/>
        <v>34.799999999999997</v>
      </c>
      <c r="N15" s="5"/>
    </row>
    <row r="16" spans="1:16" ht="23.25" customHeight="1" x14ac:dyDescent="0.25">
      <c r="A16" s="33" t="s">
        <v>31</v>
      </c>
      <c r="B16" s="23">
        <v>1</v>
      </c>
      <c r="C16" s="24">
        <v>0</v>
      </c>
      <c r="D16" s="24">
        <v>1</v>
      </c>
      <c r="E16" s="24">
        <v>10</v>
      </c>
      <c r="F16" s="24">
        <v>2</v>
      </c>
      <c r="G16" s="24">
        <v>5</v>
      </c>
      <c r="H16" s="24">
        <v>2</v>
      </c>
      <c r="I16" s="24">
        <v>0</v>
      </c>
      <c r="J16" s="24">
        <v>0</v>
      </c>
      <c r="K16" s="21">
        <f t="shared" si="0"/>
        <v>20</v>
      </c>
      <c r="L16" s="42">
        <v>1</v>
      </c>
      <c r="M16" s="47">
        <f t="shared" si="1"/>
        <v>20</v>
      </c>
      <c r="N16" s="5"/>
    </row>
    <row r="17" spans="1:14" ht="23.25" customHeight="1" x14ac:dyDescent="0.25">
      <c r="A17" s="33" t="s">
        <v>30</v>
      </c>
      <c r="B17" s="24" t="s">
        <v>8</v>
      </c>
      <c r="C17" s="24">
        <v>0</v>
      </c>
      <c r="D17" s="24">
        <v>0</v>
      </c>
      <c r="E17" s="24">
        <v>12</v>
      </c>
      <c r="F17" s="24">
        <v>0</v>
      </c>
      <c r="G17" s="24">
        <v>12</v>
      </c>
      <c r="H17" s="24">
        <v>0</v>
      </c>
      <c r="I17" s="24">
        <v>0</v>
      </c>
      <c r="J17" s="24">
        <v>12</v>
      </c>
      <c r="K17" s="21">
        <f t="shared" si="0"/>
        <v>36</v>
      </c>
      <c r="L17" s="42">
        <v>2</v>
      </c>
      <c r="M17" s="47">
        <f t="shared" si="1"/>
        <v>72</v>
      </c>
      <c r="N17" s="5"/>
    </row>
    <row r="18" spans="1:14" ht="23.25" customHeight="1" x14ac:dyDescent="0.25">
      <c r="A18" s="33" t="s">
        <v>9</v>
      </c>
      <c r="B18" s="24" t="s">
        <v>8</v>
      </c>
      <c r="C18" s="24">
        <v>0</v>
      </c>
      <c r="D18" s="24">
        <v>0</v>
      </c>
      <c r="E18" s="24">
        <v>36</v>
      </c>
      <c r="F18" s="24">
        <v>12</v>
      </c>
      <c r="G18" s="24">
        <v>0</v>
      </c>
      <c r="H18" s="24">
        <v>0</v>
      </c>
      <c r="I18" s="24">
        <v>12</v>
      </c>
      <c r="J18" s="24">
        <v>0</v>
      </c>
      <c r="K18" s="21">
        <f t="shared" si="0"/>
        <v>60</v>
      </c>
      <c r="L18" s="42">
        <v>0.6</v>
      </c>
      <c r="M18" s="47">
        <f t="shared" si="1"/>
        <v>36</v>
      </c>
      <c r="N18" s="5"/>
    </row>
    <row r="19" spans="1:14" ht="22.5" customHeight="1" x14ac:dyDescent="0.25">
      <c r="A19" s="32" t="s">
        <v>48</v>
      </c>
      <c r="B19" s="39" t="s">
        <v>49</v>
      </c>
      <c r="C19" s="24">
        <v>6</v>
      </c>
      <c r="D19" s="24">
        <v>6</v>
      </c>
      <c r="E19" s="24">
        <v>36</v>
      </c>
      <c r="F19" s="24">
        <v>6</v>
      </c>
      <c r="G19" s="24">
        <v>12</v>
      </c>
      <c r="H19" s="24">
        <v>6</v>
      </c>
      <c r="I19" s="24">
        <v>6</v>
      </c>
      <c r="J19" s="24">
        <v>0</v>
      </c>
      <c r="K19" s="21">
        <f t="shared" si="0"/>
        <v>78</v>
      </c>
      <c r="L19" s="42">
        <v>0.86</v>
      </c>
      <c r="M19" s="47">
        <f t="shared" si="1"/>
        <v>67.08</v>
      </c>
      <c r="N19" s="5"/>
    </row>
    <row r="20" spans="1:14" ht="22.5" customHeight="1" x14ac:dyDescent="0.25">
      <c r="A20" s="33" t="s">
        <v>50</v>
      </c>
      <c r="B20" s="24" t="s">
        <v>10</v>
      </c>
      <c r="C20" s="24">
        <v>2</v>
      </c>
      <c r="D20" s="24">
        <v>2</v>
      </c>
      <c r="E20" s="24">
        <v>3</v>
      </c>
      <c r="F20" s="24">
        <v>0</v>
      </c>
      <c r="G20" s="24">
        <v>0</v>
      </c>
      <c r="H20" s="24">
        <v>2</v>
      </c>
      <c r="I20" s="24">
        <v>0</v>
      </c>
      <c r="J20" s="24">
        <v>0</v>
      </c>
      <c r="K20" s="21">
        <f t="shared" si="0"/>
        <v>9</v>
      </c>
      <c r="L20" s="42">
        <v>12</v>
      </c>
      <c r="M20" s="47">
        <f t="shared" si="1"/>
        <v>108</v>
      </c>
      <c r="N20" s="5"/>
    </row>
    <row r="21" spans="1:14" ht="22.5" customHeight="1" x14ac:dyDescent="0.25">
      <c r="A21" s="33" t="s">
        <v>16</v>
      </c>
      <c r="B21" s="24">
        <v>1</v>
      </c>
      <c r="C21" s="24">
        <v>5</v>
      </c>
      <c r="D21" s="24">
        <v>0</v>
      </c>
      <c r="E21" s="24">
        <v>4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1">
        <f t="shared" si="0"/>
        <v>9</v>
      </c>
      <c r="L21" s="42">
        <v>1.6</v>
      </c>
      <c r="M21" s="47">
        <f t="shared" si="1"/>
        <v>14.4</v>
      </c>
      <c r="N21" s="5"/>
    </row>
    <row r="22" spans="1:14" ht="22.5" customHeight="1" x14ac:dyDescent="0.25">
      <c r="A22" s="30" t="s">
        <v>51</v>
      </c>
      <c r="B22" s="38" t="s">
        <v>52</v>
      </c>
      <c r="C22" s="24">
        <v>0</v>
      </c>
      <c r="D22" s="24">
        <v>67</v>
      </c>
      <c r="E22" s="24">
        <v>67</v>
      </c>
      <c r="F22" s="24">
        <v>0</v>
      </c>
      <c r="G22" s="24">
        <v>0</v>
      </c>
      <c r="H22" s="24">
        <v>67</v>
      </c>
      <c r="I22" s="24">
        <v>0</v>
      </c>
      <c r="J22" s="24">
        <v>0</v>
      </c>
      <c r="K22" s="21">
        <f t="shared" si="0"/>
        <v>201</v>
      </c>
      <c r="L22" s="42">
        <v>0.65</v>
      </c>
      <c r="M22" s="47">
        <f t="shared" si="1"/>
        <v>130.65</v>
      </c>
      <c r="N22" s="5"/>
    </row>
    <row r="23" spans="1:14" ht="22.5" customHeight="1" x14ac:dyDescent="0.25">
      <c r="A23" s="33" t="s">
        <v>53</v>
      </c>
      <c r="B23" s="24">
        <v>1</v>
      </c>
      <c r="C23" s="24">
        <v>10</v>
      </c>
      <c r="D23" s="24">
        <v>0</v>
      </c>
      <c r="E23" s="24">
        <v>15</v>
      </c>
      <c r="F23" s="24">
        <v>0</v>
      </c>
      <c r="G23" s="24">
        <v>6</v>
      </c>
      <c r="H23" s="24">
        <v>0</v>
      </c>
      <c r="I23" s="24">
        <v>0</v>
      </c>
      <c r="J23" s="24">
        <v>0</v>
      </c>
      <c r="K23" s="21">
        <f t="shared" si="0"/>
        <v>31</v>
      </c>
      <c r="L23" s="42">
        <v>1.5</v>
      </c>
      <c r="M23" s="47">
        <f t="shared" si="1"/>
        <v>46.5</v>
      </c>
      <c r="N23" s="5"/>
    </row>
    <row r="24" spans="1:14" ht="22.5" customHeight="1" x14ac:dyDescent="0.25">
      <c r="A24" s="33" t="s">
        <v>34</v>
      </c>
      <c r="B24" s="24">
        <v>1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2</v>
      </c>
      <c r="I24" s="24">
        <v>0</v>
      </c>
      <c r="J24" s="24">
        <v>1</v>
      </c>
      <c r="K24" s="21" t="s">
        <v>35</v>
      </c>
      <c r="L24" s="42">
        <v>2.9</v>
      </c>
      <c r="M24" s="47">
        <f t="shared" si="1"/>
        <v>20.3</v>
      </c>
      <c r="N24" s="5"/>
    </row>
    <row r="25" spans="1:14" ht="22.5" customHeight="1" x14ac:dyDescent="0.25">
      <c r="A25" s="33" t="s">
        <v>37</v>
      </c>
      <c r="B25" s="24">
        <v>1</v>
      </c>
      <c r="C25" s="24">
        <v>3</v>
      </c>
      <c r="D25" s="24">
        <v>0</v>
      </c>
      <c r="E25" s="24">
        <v>6</v>
      </c>
      <c r="F25" s="24">
        <v>0</v>
      </c>
      <c r="G25" s="24">
        <v>4</v>
      </c>
      <c r="H25" s="24">
        <v>0</v>
      </c>
      <c r="I25" s="24">
        <v>0</v>
      </c>
      <c r="J25" s="24">
        <v>0</v>
      </c>
      <c r="K25" s="21">
        <f t="shared" si="0"/>
        <v>13</v>
      </c>
      <c r="L25" s="42">
        <v>1.9</v>
      </c>
      <c r="M25" s="47">
        <f t="shared" si="1"/>
        <v>24.7</v>
      </c>
      <c r="N25" s="5"/>
    </row>
    <row r="26" spans="1:14" ht="22.5" customHeight="1" x14ac:dyDescent="0.25">
      <c r="A26" s="33" t="s">
        <v>17</v>
      </c>
      <c r="B26" s="24">
        <v>1</v>
      </c>
      <c r="C26" s="24">
        <v>10</v>
      </c>
      <c r="D26" s="24">
        <v>0</v>
      </c>
      <c r="E26" s="24">
        <v>11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1">
        <f t="shared" si="0"/>
        <v>21</v>
      </c>
      <c r="L26" s="42">
        <v>1.5</v>
      </c>
      <c r="M26" s="47">
        <f t="shared" si="1"/>
        <v>31.5</v>
      </c>
      <c r="N26" s="5"/>
    </row>
    <row r="27" spans="1:14" ht="22.5" customHeight="1" x14ac:dyDescent="0.25">
      <c r="A27" s="33" t="s">
        <v>38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43">
        <f t="shared" si="0"/>
        <v>0</v>
      </c>
      <c r="L27" s="44"/>
      <c r="M27" s="47">
        <f>L27*K27</f>
        <v>0</v>
      </c>
      <c r="N27" s="5"/>
    </row>
    <row r="28" spans="1:14" ht="22.5" customHeight="1" x14ac:dyDescent="0.25">
      <c r="A28" s="33" t="s">
        <v>33</v>
      </c>
      <c r="B28" s="24">
        <v>1</v>
      </c>
      <c r="C28" s="24">
        <v>0</v>
      </c>
      <c r="D28" s="24">
        <v>0</v>
      </c>
      <c r="E28" s="24">
        <v>2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1">
        <f t="shared" si="0"/>
        <v>2</v>
      </c>
      <c r="L28" s="42">
        <v>1.5</v>
      </c>
      <c r="M28" s="47">
        <f t="shared" ref="M28:M31" si="2">L28*K28</f>
        <v>3</v>
      </c>
      <c r="N28" s="5"/>
    </row>
    <row r="29" spans="1:14" ht="22.5" customHeight="1" x14ac:dyDescent="0.25">
      <c r="A29" s="32" t="s">
        <v>36</v>
      </c>
      <c r="B29" s="39" t="s">
        <v>54</v>
      </c>
      <c r="C29" s="24">
        <v>4</v>
      </c>
      <c r="D29" s="24">
        <v>0</v>
      </c>
      <c r="E29" s="24">
        <v>4</v>
      </c>
      <c r="F29" s="24">
        <v>0</v>
      </c>
      <c r="G29" s="24">
        <v>2</v>
      </c>
      <c r="H29" s="24">
        <v>0</v>
      </c>
      <c r="I29" s="24">
        <v>0</v>
      </c>
      <c r="J29" s="24">
        <v>1</v>
      </c>
      <c r="K29" s="21">
        <f t="shared" si="0"/>
        <v>11</v>
      </c>
      <c r="L29" s="42">
        <v>0.56999999999999995</v>
      </c>
      <c r="M29" s="47">
        <f t="shared" si="2"/>
        <v>6.27</v>
      </c>
      <c r="N29" s="5"/>
    </row>
    <row r="30" spans="1:14" ht="22.5" customHeight="1" x14ac:dyDescent="0.25">
      <c r="A30" s="33" t="s">
        <v>39</v>
      </c>
      <c r="B30" s="24">
        <v>0</v>
      </c>
      <c r="C30" s="24">
        <v>0</v>
      </c>
      <c r="D30" s="24">
        <v>4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1">
        <f t="shared" si="0"/>
        <v>4</v>
      </c>
      <c r="L30" s="42">
        <v>0.95</v>
      </c>
      <c r="M30" s="47">
        <f t="shared" si="2"/>
        <v>3.8</v>
      </c>
      <c r="N30" s="5"/>
    </row>
    <row r="31" spans="1:14" ht="22.5" customHeight="1" x14ac:dyDescent="0.25">
      <c r="A31" s="33" t="s">
        <v>32</v>
      </c>
      <c r="B31" s="24">
        <v>1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1">
        <f t="shared" si="0"/>
        <v>0</v>
      </c>
      <c r="L31" s="42">
        <v>0.85</v>
      </c>
      <c r="M31" s="47">
        <f t="shared" si="2"/>
        <v>0</v>
      </c>
      <c r="N31" s="5"/>
    </row>
    <row r="32" spans="1:14" ht="22.5" customHeight="1" thickBot="1" x14ac:dyDescent="0.3">
      <c r="A32" s="34" t="s">
        <v>1</v>
      </c>
      <c r="B32" s="20"/>
      <c r="C32" s="20">
        <f t="shared" ref="C32:K32" si="3">SUM(C5:C31)</f>
        <v>280</v>
      </c>
      <c r="D32" s="20">
        <f t="shared" si="3"/>
        <v>203</v>
      </c>
      <c r="E32" s="20">
        <f t="shared" si="3"/>
        <v>370</v>
      </c>
      <c r="F32" s="20">
        <f t="shared" si="3"/>
        <v>114</v>
      </c>
      <c r="G32" s="20">
        <f t="shared" si="3"/>
        <v>109</v>
      </c>
      <c r="H32" s="20">
        <f t="shared" si="3"/>
        <v>285</v>
      </c>
      <c r="I32" s="20">
        <f t="shared" si="3"/>
        <v>120</v>
      </c>
      <c r="J32" s="20">
        <f t="shared" si="3"/>
        <v>71</v>
      </c>
      <c r="K32" s="2">
        <f t="shared" si="3"/>
        <v>1549</v>
      </c>
      <c r="L32" s="7"/>
      <c r="M32" s="48">
        <f>SUM(M5:M31)</f>
        <v>2276.3000000000002</v>
      </c>
      <c r="N32" s="5"/>
    </row>
    <row r="33" spans="1:13" x14ac:dyDescent="0.25">
      <c r="A33" s="35"/>
      <c r="B33" s="16"/>
      <c r="C33" s="16"/>
      <c r="D33" s="16"/>
      <c r="E33" s="16"/>
      <c r="F33" s="16"/>
      <c r="G33" s="16"/>
      <c r="H33" s="16"/>
      <c r="I33" s="16"/>
      <c r="J33" s="16"/>
      <c r="K33" s="11"/>
      <c r="L33" s="14"/>
      <c r="M33" s="14"/>
    </row>
    <row r="34" spans="1:13" x14ac:dyDescent="0.25">
      <c r="K34" s="61" t="s">
        <v>56</v>
      </c>
      <c r="L34" s="62"/>
      <c r="M34" s="52">
        <f>M11+M12</f>
        <v>244.9</v>
      </c>
    </row>
    <row r="36" spans="1:13" x14ac:dyDescent="0.25">
      <c r="K36" s="61" t="s">
        <v>55</v>
      </c>
      <c r="L36" s="62"/>
      <c r="M36" s="53">
        <f>M34*0.05</f>
        <v>12.245000000000001</v>
      </c>
    </row>
    <row r="38" spans="1:13" x14ac:dyDescent="0.25">
      <c r="K38" s="61" t="s">
        <v>57</v>
      </c>
      <c r="L38" s="62"/>
      <c r="M38" s="52">
        <f>SUM(M5:M31)-M34</f>
        <v>2031.4</v>
      </c>
    </row>
    <row r="40" spans="1:13" x14ac:dyDescent="0.25">
      <c r="K40" s="61" t="s">
        <v>58</v>
      </c>
      <c r="L40" s="62"/>
      <c r="M40" s="53">
        <f>M38*0.22</f>
        <v>446.90800000000002</v>
      </c>
    </row>
    <row r="42" spans="1:13" x14ac:dyDescent="0.25">
      <c r="K42" s="65" t="s">
        <v>59</v>
      </c>
      <c r="L42" s="66"/>
      <c r="M42" s="50">
        <f>M34+M38</f>
        <v>2276.3000000000002</v>
      </c>
    </row>
    <row r="44" spans="1:13" x14ac:dyDescent="0.25">
      <c r="K44" s="65" t="s">
        <v>60</v>
      </c>
      <c r="L44" s="66"/>
      <c r="M44" s="51">
        <v>459.16</v>
      </c>
    </row>
    <row r="46" spans="1:13" x14ac:dyDescent="0.25">
      <c r="K46" s="63" t="s">
        <v>61</v>
      </c>
      <c r="L46" s="64"/>
      <c r="M46" s="49">
        <f>M42+M44</f>
        <v>2735.46</v>
      </c>
    </row>
  </sheetData>
  <mergeCells count="11">
    <mergeCell ref="K46:L46"/>
    <mergeCell ref="K38:L38"/>
    <mergeCell ref="K36:L36"/>
    <mergeCell ref="K40:L40"/>
    <mergeCell ref="K42:L42"/>
    <mergeCell ref="K44:L44"/>
    <mergeCell ref="A1:M1"/>
    <mergeCell ref="A2:A4"/>
    <mergeCell ref="B2:B4"/>
    <mergeCell ref="K2:K4"/>
    <mergeCell ref="K34:L34"/>
  </mergeCells>
  <pageMargins left="0" right="0" top="0" bottom="0" header="0" footer="0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materiale plessi (3)</vt:lpstr>
      <vt:lpstr>'materiale plessi (3)'!Area_stampa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2026-10-05T09:42:50Z</dcterms:modified>
</cp:coreProperties>
</file>